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Dropbox\zz_meineVorlagen.com\_MV_Tools\free\"/>
    </mc:Choice>
  </mc:AlternateContent>
  <bookViews>
    <workbookView xWindow="0" yWindow="0" windowWidth="24000" windowHeight="9735" tabRatio="780" activeTab="2"/>
  </bookViews>
  <sheets>
    <sheet name="Einführung" sheetId="13" r:id="rId1"/>
    <sheet name="Stammdaten" sheetId="2" r:id="rId2"/>
    <sheet name="Projektplan_4M" sheetId="1" r:id="rId3"/>
    <sheet name="Projektplan_12M" sheetId="9" r:id="rId4"/>
    <sheet name="Projektplan_9M" sheetId="11" r:id="rId5"/>
    <sheet name="Projektplan_24M" sheetId="12" r:id="rId6"/>
  </sheets>
  <definedNames>
    <definedName name="_xlnm._FilterDatabase" localSheetId="3" hidden="1">Projektplan_12M!$A$15:$K$52</definedName>
    <definedName name="_xlnm._FilterDatabase" localSheetId="2" hidden="1">Projektplan_4M!$A$15:$K$55</definedName>
    <definedName name="Aufgabe">Stammdaten!$D$3:$D$128</definedName>
    <definedName name="Benu1">Stammdaten!$U$3:$U$128</definedName>
    <definedName name="Benu2">Stammdaten!$W$3:$W$128</definedName>
    <definedName name="Benu3">Stammdaten!$Y$3:$Y$128</definedName>
    <definedName name="Datum1">Stammdaten!$N$3:$N$41</definedName>
    <definedName name="Dauer">Stammdaten!$I$3:$I$41</definedName>
    <definedName name="_xlnm.Print_Area" localSheetId="0">Einführung!$A$1:$U$160</definedName>
    <definedName name="_xlnm.Print_Area" localSheetId="3">Projektplan_12M!$A$4:$NT$55</definedName>
    <definedName name="_xlnm.Print_Area" localSheetId="2">Projektplan_4M!$A$1:$EP$56</definedName>
    <definedName name="_xlnm.Print_Area" localSheetId="1">Stammdaten!$A$1:$AE$119</definedName>
    <definedName name="Feiertage">Stammdaten!$AG$4:$AG$48</definedName>
    <definedName name="Next">Stammdaten!$AE$3:$AE$5</definedName>
    <definedName name="Status">Stammdaten!$S$3:$S$31</definedName>
    <definedName name="Wer">Stammdaten!$F$3:$F$41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 i="1" l="1"/>
  <c r="G17" i="1" s="1"/>
  <c r="J19" i="1"/>
  <c r="I18" i="1"/>
  <c r="I24" i="1"/>
  <c r="I29" i="1"/>
  <c r="I33" i="1"/>
  <c r="I37" i="1"/>
  <c r="I39" i="1"/>
  <c r="I40" i="1"/>
  <c r="I41" i="1"/>
  <c r="I42" i="1"/>
  <c r="I43" i="1"/>
  <c r="I44" i="1"/>
  <c r="I45" i="1"/>
  <c r="I46" i="1"/>
  <c r="I47" i="1"/>
  <c r="I48" i="1"/>
  <c r="I49" i="1"/>
  <c r="I50" i="1"/>
  <c r="I51" i="1"/>
  <c r="I17" i="1" l="1"/>
  <c r="G20" i="1"/>
  <c r="M52" i="9"/>
  <c r="L52" i="9"/>
  <c r="K52" i="9"/>
  <c r="I52" i="9"/>
  <c r="A52" i="9"/>
  <c r="M51" i="9"/>
  <c r="L51" i="9"/>
  <c r="K51" i="9"/>
  <c r="I51" i="9"/>
  <c r="A51" i="9"/>
  <c r="M50" i="9"/>
  <c r="L50" i="9"/>
  <c r="K50" i="9"/>
  <c r="I50" i="9"/>
  <c r="A50" i="9"/>
  <c r="M49" i="9"/>
  <c r="L49" i="9"/>
  <c r="K49" i="9"/>
  <c r="I49" i="9"/>
  <c r="A49" i="9"/>
  <c r="M48" i="9"/>
  <c r="L48" i="9"/>
  <c r="K48" i="9"/>
  <c r="I48" i="9"/>
  <c r="A48" i="9"/>
  <c r="M47" i="9"/>
  <c r="L47" i="9"/>
  <c r="K47" i="9"/>
  <c r="I47" i="9"/>
  <c r="A47" i="9"/>
  <c r="M46" i="9"/>
  <c r="L46" i="9"/>
  <c r="K46" i="9"/>
  <c r="I46" i="9"/>
  <c r="A46" i="9"/>
  <c r="M45" i="9"/>
  <c r="L45" i="9"/>
  <c r="K45" i="9"/>
  <c r="I45" i="9"/>
  <c r="A45" i="9"/>
  <c r="M44" i="9"/>
  <c r="L44" i="9"/>
  <c r="K44" i="9"/>
  <c r="I44" i="9"/>
  <c r="A44" i="9"/>
  <c r="M43" i="9"/>
  <c r="L43" i="9"/>
  <c r="K43" i="9"/>
  <c r="I43" i="9"/>
  <c r="A43" i="9"/>
  <c r="M42" i="9"/>
  <c r="L42" i="9"/>
  <c r="K42" i="9"/>
  <c r="I42" i="9"/>
  <c r="A42" i="9"/>
  <c r="M41" i="9"/>
  <c r="L41" i="9"/>
  <c r="K41" i="9"/>
  <c r="I41" i="9"/>
  <c r="A41" i="9"/>
  <c r="M40" i="9"/>
  <c r="L40" i="9"/>
  <c r="K40" i="9"/>
  <c r="I40" i="9"/>
  <c r="A40" i="9"/>
  <c r="M39" i="9"/>
  <c r="L39" i="9"/>
  <c r="K39" i="9"/>
  <c r="I39" i="9"/>
  <c r="A39" i="9"/>
  <c r="M38" i="9"/>
  <c r="L38" i="9"/>
  <c r="K38" i="9"/>
  <c r="I38" i="9"/>
  <c r="A38" i="9"/>
  <c r="M37" i="9"/>
  <c r="L37" i="9"/>
  <c r="K37" i="9"/>
  <c r="I37" i="9"/>
  <c r="A37" i="9"/>
  <c r="M36" i="9"/>
  <c r="L36" i="9"/>
  <c r="K36" i="9"/>
  <c r="I36" i="9"/>
  <c r="A36" i="9"/>
  <c r="M35" i="9"/>
  <c r="L35" i="9"/>
  <c r="K35" i="9"/>
  <c r="I35" i="9"/>
  <c r="A35" i="9"/>
  <c r="M34" i="9"/>
  <c r="L34" i="9"/>
  <c r="K34" i="9"/>
  <c r="I34" i="9"/>
  <c r="A34" i="9"/>
  <c r="M33" i="9"/>
  <c r="L33" i="9"/>
  <c r="K33" i="9"/>
  <c r="I33" i="9"/>
  <c r="A33" i="9"/>
  <c r="M32" i="9"/>
  <c r="L32" i="9"/>
  <c r="K32" i="9"/>
  <c r="I32" i="9"/>
  <c r="A32" i="9"/>
  <c r="M31" i="9"/>
  <c r="L31" i="9"/>
  <c r="K31" i="9"/>
  <c r="I31" i="9"/>
  <c r="A31" i="9"/>
  <c r="M30" i="9"/>
  <c r="L30" i="9"/>
  <c r="K30" i="9"/>
  <c r="I30" i="9"/>
  <c r="A30" i="9"/>
  <c r="M28" i="9"/>
  <c r="L28" i="9"/>
  <c r="K28" i="9"/>
  <c r="I28" i="9"/>
  <c r="A28" i="9"/>
  <c r="M25" i="9"/>
  <c r="L25" i="9"/>
  <c r="K25" i="9"/>
  <c r="I25" i="9"/>
  <c r="A25" i="9"/>
  <c r="M18" i="9"/>
  <c r="L18" i="9"/>
  <c r="K18" i="9"/>
  <c r="I18" i="9"/>
  <c r="A18" i="9"/>
  <c r="A19" i="9" s="1"/>
  <c r="A20" i="9" s="1"/>
  <c r="A21" i="9" s="1"/>
  <c r="A22" i="9" s="1"/>
  <c r="A23" i="9" s="1"/>
  <c r="A24" i="9" s="1"/>
  <c r="L17" i="9"/>
  <c r="A17" i="9"/>
  <c r="M16" i="9"/>
  <c r="L16" i="9"/>
  <c r="K16" i="9"/>
  <c r="I16" i="9"/>
  <c r="A16" i="9"/>
  <c r="I52" i="1"/>
  <c r="I53" i="1"/>
  <c r="I16" i="1"/>
  <c r="I19" i="9" l="1"/>
  <c r="I17" i="9"/>
  <c r="M17" i="9" s="1"/>
  <c r="K17" i="9"/>
  <c r="A26" i="9"/>
  <c r="A27" i="9" s="1"/>
  <c r="A16" i="1"/>
  <c r="A17" i="1" s="1"/>
  <c r="A18" i="1"/>
  <c r="A19" i="1" l="1"/>
  <c r="I20" i="9"/>
  <c r="L19" i="9"/>
  <c r="M19" i="9" s="1"/>
  <c r="K19" i="9" s="1"/>
  <c r="A29" i="9"/>
  <c r="M53" i="1"/>
  <c r="M52" i="1"/>
  <c r="M51" i="1"/>
  <c r="M50" i="1"/>
  <c r="M49" i="1"/>
  <c r="M48" i="1"/>
  <c r="M47" i="1"/>
  <c r="M46" i="1"/>
  <c r="M45" i="1"/>
  <c r="M44" i="1"/>
  <c r="M43" i="1"/>
  <c r="M42" i="1"/>
  <c r="M41" i="1"/>
  <c r="M40" i="1"/>
  <c r="M39" i="1"/>
  <c r="M37" i="1"/>
  <c r="M18" i="1"/>
  <c r="M17" i="1"/>
  <c r="M16" i="1"/>
  <c r="L53" i="1"/>
  <c r="L52" i="1"/>
  <c r="L51" i="1"/>
  <c r="L50" i="1"/>
  <c r="L49" i="1"/>
  <c r="L48" i="1"/>
  <c r="L47" i="1"/>
  <c r="L46" i="1"/>
  <c r="L45" i="1"/>
  <c r="L44" i="1"/>
  <c r="L43" i="1"/>
  <c r="L42" i="1"/>
  <c r="L41" i="1"/>
  <c r="L40" i="1"/>
  <c r="L39" i="1"/>
  <c r="L37" i="1"/>
  <c r="L18" i="1"/>
  <c r="L17" i="1"/>
  <c r="L16" i="1"/>
  <c r="K53" i="1"/>
  <c r="K52" i="1"/>
  <c r="K51" i="1"/>
  <c r="K50" i="1"/>
  <c r="K49" i="1"/>
  <c r="K48" i="1"/>
  <c r="K47" i="1"/>
  <c r="K46" i="1"/>
  <c r="K45" i="1"/>
  <c r="K44" i="1"/>
  <c r="K43" i="1"/>
  <c r="K42" i="1"/>
  <c r="K41" i="1"/>
  <c r="K40" i="1"/>
  <c r="K39" i="1"/>
  <c r="K37" i="1"/>
  <c r="K18" i="1"/>
  <c r="K17" i="1"/>
  <c r="K16" i="1"/>
  <c r="A53" i="1"/>
  <c r="A52" i="1"/>
  <c r="A51" i="1"/>
  <c r="A50" i="1"/>
  <c r="A49" i="1"/>
  <c r="A48" i="1"/>
  <c r="A47" i="1"/>
  <c r="A46" i="1"/>
  <c r="A45" i="1"/>
  <c r="A44" i="1"/>
  <c r="A43" i="1"/>
  <c r="A42" i="1"/>
  <c r="A41" i="1"/>
  <c r="A40" i="1"/>
  <c r="A39" i="1"/>
  <c r="A37" i="1"/>
  <c r="A33" i="1"/>
  <c r="A20" i="1"/>
  <c r="A21" i="1" s="1"/>
  <c r="A22" i="1" s="1"/>
  <c r="A23" i="1" s="1"/>
  <c r="A24" i="1" s="1"/>
  <c r="A25" i="1" s="1"/>
  <c r="I21" i="9" l="1"/>
  <c r="L21" i="9"/>
  <c r="L20" i="9"/>
  <c r="M20" i="9" s="1"/>
  <c r="K20" i="9" s="1"/>
  <c r="L33" i="1"/>
  <c r="M33" i="1" s="1"/>
  <c r="K33" i="1" s="1"/>
  <c r="A26" i="1"/>
  <c r="A27" i="1" s="1"/>
  <c r="A28" i="1" s="1"/>
  <c r="M53" i="9"/>
  <c r="L53" i="9"/>
  <c r="K53" i="9"/>
  <c r="I53" i="9"/>
  <c r="A53" i="9"/>
  <c r="AX17" i="2"/>
  <c r="AX12" i="2"/>
  <c r="AX7" i="2"/>
  <c r="AX2" i="2"/>
  <c r="M21" i="9" l="1"/>
  <c r="K21" i="9" s="1"/>
  <c r="I22" i="9"/>
  <c r="L22" i="9"/>
  <c r="M22" i="9" s="1"/>
  <c r="K22" i="9" s="1"/>
  <c r="A29" i="1"/>
  <c r="A30" i="1" s="1"/>
  <c r="A31" i="1" s="1"/>
  <c r="A32" i="1" s="1"/>
  <c r="A34" i="1" l="1"/>
  <c r="A35" i="1" s="1"/>
  <c r="A36" i="1" s="1"/>
  <c r="I23" i="9"/>
  <c r="A38" i="1" l="1"/>
  <c r="I24" i="9"/>
  <c r="L24" i="9" s="1"/>
  <c r="M24" i="9" s="1"/>
  <c r="K24" i="9" s="1"/>
  <c r="L23" i="9"/>
  <c r="M23" i="9" s="1"/>
  <c r="K23" i="9" s="1"/>
  <c r="AP17" i="2"/>
  <c r="AP12" i="2"/>
  <c r="AP7" i="2"/>
  <c r="AP2" i="2"/>
  <c r="I26" i="9" l="1"/>
  <c r="L26" i="9" s="1"/>
  <c r="I27" i="9" l="1"/>
  <c r="M26" i="9"/>
  <c r="K26" i="9" s="1"/>
  <c r="L27" i="9" l="1"/>
  <c r="M27" i="9" s="1"/>
  <c r="K27" i="9" s="1"/>
  <c r="I29" i="9"/>
  <c r="BB17" i="2"/>
  <c r="BA17" i="2"/>
  <c r="AZ17" i="2"/>
  <c r="BB12" i="2"/>
  <c r="BA12" i="2"/>
  <c r="AZ12" i="2"/>
  <c r="BB7" i="2"/>
  <c r="BA7" i="2"/>
  <c r="AZ7" i="2"/>
  <c r="L29" i="9" l="1"/>
  <c r="M29" i="9" s="1"/>
  <c r="K29" i="9" s="1"/>
  <c r="BA2" i="2"/>
  <c r="BB2" i="2" s="1"/>
  <c r="AZ2" i="2" s="1"/>
  <c r="N4" i="2" l="1"/>
  <c r="N26" i="2" s="1"/>
  <c r="N15" i="2" l="1"/>
  <c r="N25" i="2"/>
  <c r="N11" i="2"/>
  <c r="N19" i="2"/>
  <c r="N13" i="2"/>
  <c r="N21" i="2"/>
  <c r="N9" i="2"/>
  <c r="N17" i="2"/>
  <c r="N23" i="2"/>
  <c r="N27" i="2"/>
  <c r="N8" i="2"/>
  <c r="N12" i="2"/>
  <c r="N16" i="2"/>
  <c r="N20" i="2"/>
  <c r="N24" i="2"/>
  <c r="N10" i="2"/>
  <c r="N14" i="2"/>
  <c r="N18" i="2"/>
  <c r="N22" i="2"/>
  <c r="L6" i="9" l="1"/>
  <c r="L5" i="9"/>
  <c r="N12" i="9" l="1"/>
  <c r="N14" i="9" l="1"/>
  <c r="N13" i="9"/>
  <c r="O12" i="9"/>
  <c r="P12" i="9" s="1"/>
  <c r="Q12" i="9" s="1"/>
  <c r="R12" i="9" s="1"/>
  <c r="S12" i="9" s="1"/>
  <c r="T12" i="9" s="1"/>
  <c r="U12" i="9" s="1"/>
  <c r="U13" i="9" s="1"/>
  <c r="U14" i="9" l="1"/>
  <c r="V12" i="9"/>
  <c r="W12" i="9" s="1"/>
  <c r="X12" i="9" s="1"/>
  <c r="Y12" i="9" s="1"/>
  <c r="Z12" i="9" s="1"/>
  <c r="AA12" i="9" s="1"/>
  <c r="AB12" i="9" s="1"/>
  <c r="AB13" i="9" s="1"/>
  <c r="L24" i="1" l="1"/>
  <c r="M24" i="1" s="1"/>
  <c r="K24" i="1" s="1"/>
  <c r="AB14" i="9"/>
  <c r="AC12" i="9"/>
  <c r="AD12" i="9" s="1"/>
  <c r="AE12" i="9" s="1"/>
  <c r="AF12" i="9" s="1"/>
  <c r="AG12" i="9" s="1"/>
  <c r="AH12" i="9" s="1"/>
  <c r="AI12" i="9" s="1"/>
  <c r="AI13" i="9" s="1"/>
  <c r="AI14" i="9" l="1"/>
  <c r="AJ12" i="9"/>
  <c r="AK12" i="9" s="1"/>
  <c r="AL12" i="9" s="1"/>
  <c r="AM12" i="9" s="1"/>
  <c r="AN12" i="9" s="1"/>
  <c r="AO12" i="9" s="1"/>
  <c r="AP12" i="9" s="1"/>
  <c r="AP13" i="9" s="1"/>
  <c r="AP14" i="9" l="1"/>
  <c r="AQ12" i="9"/>
  <c r="AR12" i="9" s="1"/>
  <c r="AS12" i="9" s="1"/>
  <c r="AT12" i="9" s="1"/>
  <c r="AU12" i="9" s="1"/>
  <c r="AV12" i="9" s="1"/>
  <c r="AW12" i="9" s="1"/>
  <c r="AW13" i="9" s="1"/>
  <c r="L29" i="1" l="1"/>
  <c r="M29" i="1" s="1"/>
  <c r="K29" i="1" s="1"/>
  <c r="AW14" i="9"/>
  <c r="AX12" i="9"/>
  <c r="AY12" i="9" s="1"/>
  <c r="AZ12" i="9" s="1"/>
  <c r="BA12" i="9" s="1"/>
  <c r="BB12" i="9" s="1"/>
  <c r="BC12" i="9" s="1"/>
  <c r="BD12" i="9" s="1"/>
  <c r="BD13" i="9" s="1"/>
  <c r="BE12" i="9" l="1"/>
  <c r="BF12" i="9" s="1"/>
  <c r="BG12" i="9" s="1"/>
  <c r="BH12" i="9" s="1"/>
  <c r="BI12" i="9" s="1"/>
  <c r="BJ12" i="9" s="1"/>
  <c r="BK12" i="9" s="1"/>
  <c r="BK13" i="9" s="1"/>
  <c r="BD14" i="9"/>
  <c r="BL12" i="9" l="1"/>
  <c r="BM12" i="9" s="1"/>
  <c r="BN12" i="9" s="1"/>
  <c r="BO12" i="9" s="1"/>
  <c r="BP12" i="9" s="1"/>
  <c r="BQ12" i="9" s="1"/>
  <c r="BR12" i="9" s="1"/>
  <c r="BR13" i="9" s="1"/>
  <c r="BK14" i="9"/>
  <c r="BR14" i="9" l="1"/>
  <c r="BS12" i="9"/>
  <c r="BT12" i="9" s="1"/>
  <c r="BU12" i="9" s="1"/>
  <c r="BV12" i="9" s="1"/>
  <c r="BW12" i="9" s="1"/>
  <c r="BX12" i="9" s="1"/>
  <c r="BY12" i="9" s="1"/>
  <c r="BY13" i="9" s="1"/>
  <c r="BY14" i="9" l="1"/>
  <c r="BZ12" i="9"/>
  <c r="CA12" i="9" s="1"/>
  <c r="CB12" i="9" s="1"/>
  <c r="CC12" i="9" s="1"/>
  <c r="CD12" i="9" s="1"/>
  <c r="CE12" i="9" s="1"/>
  <c r="CF12" i="9" s="1"/>
  <c r="CF13" i="9" s="1"/>
  <c r="CG12" i="9" l="1"/>
  <c r="CH12" i="9" s="1"/>
  <c r="CI12" i="9" s="1"/>
  <c r="CJ12" i="9" s="1"/>
  <c r="CK12" i="9" s="1"/>
  <c r="CL12" i="9" s="1"/>
  <c r="CM12" i="9" s="1"/>
  <c r="CM13" i="9" s="1"/>
  <c r="CF14" i="9"/>
  <c r="CN12" i="9" l="1"/>
  <c r="CO12" i="9" s="1"/>
  <c r="CP12" i="9" s="1"/>
  <c r="CQ12" i="9" s="1"/>
  <c r="CR12" i="9" s="1"/>
  <c r="CS12" i="9" s="1"/>
  <c r="CT12" i="9" s="1"/>
  <c r="CT13" i="9" s="1"/>
  <c r="CM14" i="9"/>
  <c r="CT14" i="9" l="1"/>
  <c r="CU12" i="9"/>
  <c r="CV12" i="9" s="1"/>
  <c r="CW12" i="9" s="1"/>
  <c r="CX12" i="9" s="1"/>
  <c r="CY12" i="9" s="1"/>
  <c r="CZ12" i="9" s="1"/>
  <c r="DA12" i="9" s="1"/>
  <c r="DA13" i="9" s="1"/>
  <c r="DA14" i="9" l="1"/>
  <c r="DB12" i="9"/>
  <c r="DC12" i="9" s="1"/>
  <c r="DD12" i="9" s="1"/>
  <c r="DE12" i="9" s="1"/>
  <c r="DF12" i="9" s="1"/>
  <c r="DG12" i="9" s="1"/>
  <c r="DH12" i="9" s="1"/>
  <c r="DH13" i="9" s="1"/>
  <c r="DI12" i="9" l="1"/>
  <c r="DJ12" i="9" s="1"/>
  <c r="DK12" i="9" s="1"/>
  <c r="DL12" i="9" s="1"/>
  <c r="DM12" i="9" s="1"/>
  <c r="DN12" i="9" s="1"/>
  <c r="DO12" i="9" s="1"/>
  <c r="DO13" i="9" s="1"/>
  <c r="DH14" i="9"/>
  <c r="DP12" i="9" l="1"/>
  <c r="DQ12" i="9" s="1"/>
  <c r="DR12" i="9" s="1"/>
  <c r="DS12" i="9" s="1"/>
  <c r="DT12" i="9" s="1"/>
  <c r="DU12" i="9" s="1"/>
  <c r="DV12" i="9" s="1"/>
  <c r="DV13" i="9" s="1"/>
  <c r="DO14" i="9"/>
  <c r="DV14" i="9" l="1"/>
  <c r="DW12" i="9"/>
  <c r="DX12" i="9" s="1"/>
  <c r="DY12" i="9" s="1"/>
  <c r="DZ12" i="9" s="1"/>
  <c r="EA12" i="9" s="1"/>
  <c r="EB12" i="9" s="1"/>
  <c r="EC12" i="9" s="1"/>
  <c r="EC13" i="9" s="1"/>
  <c r="EC14" i="9" l="1"/>
  <c r="ED12" i="9"/>
  <c r="EE12" i="9" s="1"/>
  <c r="EF12" i="9" s="1"/>
  <c r="EG12" i="9" s="1"/>
  <c r="EH12" i="9" s="1"/>
  <c r="EI12" i="9" s="1"/>
  <c r="EJ12" i="9" s="1"/>
  <c r="EJ13" i="9" s="1"/>
  <c r="EK12" i="9" l="1"/>
  <c r="EL12" i="9" s="1"/>
  <c r="EM12" i="9" s="1"/>
  <c r="EN12" i="9" s="1"/>
  <c r="EO12" i="9" s="1"/>
  <c r="EP12" i="9" s="1"/>
  <c r="EQ12" i="9" s="1"/>
  <c r="EQ13" i="9" s="1"/>
  <c r="EJ14" i="9"/>
  <c r="ER12" i="9" l="1"/>
  <c r="ES12" i="9" s="1"/>
  <c r="ET12" i="9" s="1"/>
  <c r="EU12" i="9" s="1"/>
  <c r="EV12" i="9" s="1"/>
  <c r="EW12" i="9" s="1"/>
  <c r="EX12" i="9" s="1"/>
  <c r="EX13" i="9" s="1"/>
  <c r="EQ14" i="9"/>
  <c r="EX14" i="9" l="1"/>
  <c r="EY12" i="9"/>
  <c r="EZ12" i="9" s="1"/>
  <c r="FA12" i="9" s="1"/>
  <c r="FB12" i="9" s="1"/>
  <c r="FC12" i="9" s="1"/>
  <c r="FD12" i="9" s="1"/>
  <c r="FE12" i="9" s="1"/>
  <c r="FE13" i="9" s="1"/>
  <c r="FE14" i="9" l="1"/>
  <c r="FF12" i="9"/>
  <c r="FG12" i="9" s="1"/>
  <c r="FH12" i="9" s="1"/>
  <c r="FI12" i="9" s="1"/>
  <c r="FJ12" i="9" s="1"/>
  <c r="FK12" i="9" s="1"/>
  <c r="FL12" i="9" s="1"/>
  <c r="FL13" i="9" s="1"/>
  <c r="FL14" i="9" l="1"/>
  <c r="FM12" i="9"/>
  <c r="FN12" i="9" s="1"/>
  <c r="FO12" i="9" s="1"/>
  <c r="FP12" i="9" s="1"/>
  <c r="FQ12" i="9" s="1"/>
  <c r="FR12" i="9" s="1"/>
  <c r="FS12" i="9" s="1"/>
  <c r="FS13" i="9" s="1"/>
  <c r="FT12" i="9" l="1"/>
  <c r="FU12" i="9" s="1"/>
  <c r="FV12" i="9" s="1"/>
  <c r="FW12" i="9" s="1"/>
  <c r="FX12" i="9" s="1"/>
  <c r="FY12" i="9" s="1"/>
  <c r="FZ12" i="9" s="1"/>
  <c r="FZ13" i="9" s="1"/>
  <c r="FS14" i="9"/>
  <c r="GA12" i="9" l="1"/>
  <c r="GB12" i="9" s="1"/>
  <c r="GC12" i="9" s="1"/>
  <c r="GD12" i="9" s="1"/>
  <c r="GE12" i="9" s="1"/>
  <c r="GF12" i="9" s="1"/>
  <c r="GG12" i="9" s="1"/>
  <c r="GG13" i="9" s="1"/>
  <c r="FZ14" i="9"/>
  <c r="GG14" i="9" l="1"/>
  <c r="GH12" i="9"/>
  <c r="GI12" i="9" s="1"/>
  <c r="GJ12" i="9" s="1"/>
  <c r="GK12" i="9" s="1"/>
  <c r="GL12" i="9" s="1"/>
  <c r="GM12" i="9" s="1"/>
  <c r="GN12" i="9" s="1"/>
  <c r="GN13" i="9" s="1"/>
  <c r="GN14" i="9" l="1"/>
  <c r="GO12" i="9"/>
  <c r="GP12" i="9" s="1"/>
  <c r="GQ12" i="9" s="1"/>
  <c r="GR12" i="9" s="1"/>
  <c r="GS12" i="9" s="1"/>
  <c r="GT12" i="9" s="1"/>
  <c r="GU12" i="9" s="1"/>
  <c r="GU13" i="9" s="1"/>
  <c r="GV12" i="9" l="1"/>
  <c r="GW12" i="9" s="1"/>
  <c r="GX12" i="9" s="1"/>
  <c r="GY12" i="9" s="1"/>
  <c r="GZ12" i="9" s="1"/>
  <c r="HA12" i="9" s="1"/>
  <c r="HB12" i="9" s="1"/>
  <c r="HB13" i="9" s="1"/>
  <c r="GU14" i="9"/>
  <c r="HC12" i="9" l="1"/>
  <c r="HD12" i="9" s="1"/>
  <c r="HE12" i="9" s="1"/>
  <c r="HF12" i="9" s="1"/>
  <c r="HG12" i="9" s="1"/>
  <c r="HH12" i="9" s="1"/>
  <c r="HI12" i="9" s="1"/>
  <c r="HI13" i="9" s="1"/>
  <c r="HB14" i="9"/>
  <c r="HI14" i="9" l="1"/>
  <c r="HJ12" i="9"/>
  <c r="HK12" i="9" s="1"/>
  <c r="HL12" i="9" s="1"/>
  <c r="HM12" i="9" s="1"/>
  <c r="HN12" i="9" s="1"/>
  <c r="HO12" i="9" s="1"/>
  <c r="HP12" i="9" s="1"/>
  <c r="HP13" i="9" s="1"/>
  <c r="HP14" i="9" l="1"/>
  <c r="HQ12" i="9"/>
  <c r="HR12" i="9" s="1"/>
  <c r="HS12" i="9" s="1"/>
  <c r="HT12" i="9" s="1"/>
  <c r="HU12" i="9" s="1"/>
  <c r="HV12" i="9" s="1"/>
  <c r="HW12" i="9" s="1"/>
  <c r="HW13" i="9" s="1"/>
  <c r="HX12" i="9" l="1"/>
  <c r="HY12" i="9" s="1"/>
  <c r="HZ12" i="9" s="1"/>
  <c r="IA12" i="9" s="1"/>
  <c r="IB12" i="9" s="1"/>
  <c r="IC12" i="9" s="1"/>
  <c r="ID12" i="9" s="1"/>
  <c r="ID13" i="9" s="1"/>
  <c r="HW14" i="9"/>
  <c r="IE12" i="9" l="1"/>
  <c r="IF12" i="9" s="1"/>
  <c r="IG12" i="9" s="1"/>
  <c r="IH12" i="9" s="1"/>
  <c r="II12" i="9" s="1"/>
  <c r="IJ12" i="9" s="1"/>
  <c r="IK12" i="9" s="1"/>
  <c r="IK13" i="9" s="1"/>
  <c r="ID14" i="9"/>
  <c r="IK14" i="9" l="1"/>
  <c r="IL12" i="9"/>
  <c r="IM12" i="9" s="1"/>
  <c r="IN12" i="9" s="1"/>
  <c r="IO12" i="9" s="1"/>
  <c r="IP12" i="9" s="1"/>
  <c r="IQ12" i="9" s="1"/>
  <c r="IR12" i="9" s="1"/>
  <c r="IR13" i="9" s="1"/>
  <c r="IR14" i="9" l="1"/>
  <c r="IS12" i="9"/>
  <c r="IT12" i="9" s="1"/>
  <c r="IU12" i="9" s="1"/>
  <c r="IV12" i="9" s="1"/>
  <c r="IW12" i="9" s="1"/>
  <c r="IX12" i="9" s="1"/>
  <c r="IY12" i="9" s="1"/>
  <c r="IY13" i="9" s="1"/>
  <c r="IZ12" i="9" l="1"/>
  <c r="JA12" i="9" s="1"/>
  <c r="JB12" i="9" s="1"/>
  <c r="JC12" i="9" s="1"/>
  <c r="JD12" i="9" s="1"/>
  <c r="JE12" i="9" s="1"/>
  <c r="JF12" i="9" s="1"/>
  <c r="JF13" i="9" s="1"/>
  <c r="IY14" i="9"/>
  <c r="JG12" i="9" l="1"/>
  <c r="JH12" i="9" s="1"/>
  <c r="JI12" i="9" s="1"/>
  <c r="JJ12" i="9" s="1"/>
  <c r="JK12" i="9" s="1"/>
  <c r="JL12" i="9" s="1"/>
  <c r="JM12" i="9" s="1"/>
  <c r="JM13" i="9" s="1"/>
  <c r="JF14" i="9"/>
  <c r="JM14" i="9" l="1"/>
  <c r="JN12" i="9"/>
  <c r="JO12" i="9" s="1"/>
  <c r="JP12" i="9" s="1"/>
  <c r="JQ12" i="9" s="1"/>
  <c r="JR12" i="9" s="1"/>
  <c r="JS12" i="9" s="1"/>
  <c r="JT12" i="9" s="1"/>
  <c r="JT13" i="9" s="1"/>
  <c r="JU12" i="9" l="1"/>
  <c r="JV12" i="9" s="1"/>
  <c r="JW12" i="9" s="1"/>
  <c r="JX12" i="9" s="1"/>
  <c r="JY12" i="9" s="1"/>
  <c r="JZ12" i="9" s="1"/>
  <c r="KA12" i="9" s="1"/>
  <c r="KA13" i="9" s="1"/>
  <c r="JT14" i="9"/>
  <c r="KA14" i="9" l="1"/>
  <c r="KB12" i="9"/>
  <c r="KC12" i="9" s="1"/>
  <c r="KD12" i="9" s="1"/>
  <c r="KE12" i="9" s="1"/>
  <c r="KF12" i="9" s="1"/>
  <c r="KG12" i="9" s="1"/>
  <c r="KH12" i="9" s="1"/>
  <c r="KH13" i="9" s="1"/>
  <c r="KH14" i="9" l="1"/>
  <c r="KI12" i="9"/>
  <c r="KJ12" i="9" s="1"/>
  <c r="KK12" i="9" s="1"/>
  <c r="KL12" i="9" s="1"/>
  <c r="KM12" i="9" s="1"/>
  <c r="KN12" i="9" s="1"/>
  <c r="KO12" i="9" s="1"/>
  <c r="KO13" i="9" s="1"/>
  <c r="KP12" i="9" l="1"/>
  <c r="KQ12" i="9" s="1"/>
  <c r="KR12" i="9" s="1"/>
  <c r="KS12" i="9" s="1"/>
  <c r="KT12" i="9" s="1"/>
  <c r="KU12" i="9" s="1"/>
  <c r="KV12" i="9" s="1"/>
  <c r="KV13" i="9" s="1"/>
  <c r="KO14" i="9"/>
  <c r="KV14" i="9" l="1"/>
  <c r="KW12" i="9"/>
  <c r="KX12" i="9" s="1"/>
  <c r="KY12" i="9" s="1"/>
  <c r="KZ12" i="9" s="1"/>
  <c r="LA12" i="9" s="1"/>
  <c r="LB12" i="9" s="1"/>
  <c r="LC12" i="9" s="1"/>
  <c r="LC13" i="9" s="1"/>
  <c r="LC14" i="9" l="1"/>
  <c r="LD12" i="9"/>
  <c r="LE12" i="9" s="1"/>
  <c r="LF12" i="9" s="1"/>
  <c r="LG12" i="9" s="1"/>
  <c r="LH12" i="9" s="1"/>
  <c r="LI12" i="9" s="1"/>
  <c r="LJ12" i="9" s="1"/>
  <c r="LJ13" i="9" s="1"/>
  <c r="LK12" i="9" l="1"/>
  <c r="LL12" i="9" s="1"/>
  <c r="LM12" i="9" s="1"/>
  <c r="LN12" i="9" s="1"/>
  <c r="LO12" i="9" s="1"/>
  <c r="LP12" i="9" s="1"/>
  <c r="LQ12" i="9" s="1"/>
  <c r="LQ13" i="9" s="1"/>
  <c r="LJ14" i="9"/>
  <c r="LQ14" i="9" l="1"/>
  <c r="LR12" i="9"/>
  <c r="LS12" i="9" s="1"/>
  <c r="LT12" i="9" s="1"/>
  <c r="LU12" i="9" s="1"/>
  <c r="LV12" i="9" s="1"/>
  <c r="LW12" i="9" s="1"/>
  <c r="LX12" i="9" s="1"/>
  <c r="LX13" i="9" s="1"/>
  <c r="LX14" i="9" l="1"/>
  <c r="LY12" i="9"/>
  <c r="LZ12" i="9" s="1"/>
  <c r="MA12" i="9" s="1"/>
  <c r="MB12" i="9" s="1"/>
  <c r="MC12" i="9" s="1"/>
  <c r="MD12" i="9" s="1"/>
  <c r="ME12" i="9" s="1"/>
  <c r="ME13" i="9" s="1"/>
  <c r="MF12" i="9" l="1"/>
  <c r="MG12" i="9" s="1"/>
  <c r="MH12" i="9" s="1"/>
  <c r="MI12" i="9" s="1"/>
  <c r="MJ12" i="9" s="1"/>
  <c r="MK12" i="9" s="1"/>
  <c r="ML12" i="9" s="1"/>
  <c r="ML13" i="9" s="1"/>
  <c r="ME14" i="9"/>
  <c r="MM12" i="9" l="1"/>
  <c r="MN12" i="9" s="1"/>
  <c r="MO12" i="9" s="1"/>
  <c r="MP12" i="9" s="1"/>
  <c r="MQ12" i="9" s="1"/>
  <c r="MR12" i="9" s="1"/>
  <c r="MS12" i="9" s="1"/>
  <c r="MS13" i="9" s="1"/>
  <c r="ML14" i="9"/>
  <c r="MS14" i="9" l="1"/>
  <c r="MT12" i="9"/>
  <c r="MU12" i="9" s="1"/>
  <c r="MV12" i="9" s="1"/>
  <c r="MW12" i="9" s="1"/>
  <c r="MX12" i="9" s="1"/>
  <c r="MY12" i="9" s="1"/>
  <c r="MZ12" i="9" s="1"/>
  <c r="MZ13" i="9" s="1"/>
  <c r="NA12" i="9" l="1"/>
  <c r="NB12" i="9" s="1"/>
  <c r="NC12" i="9" s="1"/>
  <c r="ND12" i="9" s="1"/>
  <c r="NE12" i="9" s="1"/>
  <c r="NF12" i="9" s="1"/>
  <c r="NG12" i="9" s="1"/>
  <c r="NG13" i="9" s="1"/>
  <c r="MZ14" i="9"/>
  <c r="L6" i="1"/>
  <c r="L5" i="1"/>
  <c r="AA6" i="2"/>
  <c r="AA5" i="2"/>
  <c r="NG14" i="9" l="1"/>
  <c r="NH12" i="9"/>
  <c r="NI12" i="9" s="1"/>
  <c r="NJ12" i="9" s="1"/>
  <c r="NK12" i="9" s="1"/>
  <c r="NL12" i="9" s="1"/>
  <c r="NM12" i="9" s="1"/>
  <c r="NN12" i="9" s="1"/>
  <c r="NN13" i="9" s="1"/>
  <c r="N12" i="1"/>
  <c r="N13" i="1" s="1"/>
  <c r="NN14" i="9" l="1"/>
  <c r="NO12" i="9"/>
  <c r="NP12" i="9" s="1"/>
  <c r="NQ12" i="9" s="1"/>
  <c r="NR12" i="9" s="1"/>
  <c r="NS12" i="9" s="1"/>
  <c r="NT12" i="9" s="1"/>
  <c r="O12" i="1"/>
  <c r="P12" i="1" s="1"/>
  <c r="Q12" i="1" s="1"/>
  <c r="R12" i="1" s="1"/>
  <c r="S12" i="1" s="1"/>
  <c r="T12" i="1" s="1"/>
  <c r="U12" i="1" s="1"/>
  <c r="U13" i="1" s="1"/>
  <c r="N14" i="1"/>
  <c r="U14" i="1" l="1"/>
  <c r="V12" i="1"/>
  <c r="W12" i="1" s="1"/>
  <c r="X12" i="1" s="1"/>
  <c r="Y12" i="1" s="1"/>
  <c r="Z12" i="1" s="1"/>
  <c r="AA12" i="1" s="1"/>
  <c r="AB12" i="1" l="1"/>
  <c r="AB14" i="1" l="1"/>
  <c r="AB13" i="1"/>
  <c r="AC12" i="1"/>
  <c r="AD12" i="1" s="1"/>
  <c r="AE12" i="1" s="1"/>
  <c r="AF12" i="1" s="1"/>
  <c r="AG12" i="1" s="1"/>
  <c r="AH12" i="1" s="1"/>
  <c r="AI12" i="1" s="1"/>
  <c r="AI14" i="1" l="1"/>
  <c r="AI13" i="1"/>
  <c r="AJ12" i="1"/>
  <c r="AK12" i="1" s="1"/>
  <c r="AL12" i="1" s="1"/>
  <c r="AM12" i="1" s="1"/>
  <c r="AN12" i="1" s="1"/>
  <c r="AO12" i="1" s="1"/>
  <c r="AP12" i="1" s="1"/>
  <c r="AQ12" i="1" l="1"/>
  <c r="AR12" i="1" s="1"/>
  <c r="AS12" i="1" s="1"/>
  <c r="AT12" i="1" s="1"/>
  <c r="AU12" i="1" s="1"/>
  <c r="AV12" i="1" s="1"/>
  <c r="AW12" i="1" s="1"/>
  <c r="AW13" i="1" s="1"/>
  <c r="AP13" i="1"/>
  <c r="AP14" i="1"/>
  <c r="AW14" i="1" l="1"/>
  <c r="AX12" i="1"/>
  <c r="AY12" i="1" s="1"/>
  <c r="AZ12" i="1" s="1"/>
  <c r="BA12" i="1" s="1"/>
  <c r="BB12" i="1" s="1"/>
  <c r="BC12" i="1" s="1"/>
  <c r="BD12" i="1" s="1"/>
  <c r="BD13" i="1" s="1"/>
  <c r="BE12" i="1" l="1"/>
  <c r="BF12" i="1" s="1"/>
  <c r="BG12" i="1" s="1"/>
  <c r="BH12" i="1" s="1"/>
  <c r="BI12" i="1" s="1"/>
  <c r="BJ12" i="1" s="1"/>
  <c r="BK12" i="1" s="1"/>
  <c r="BK13" i="1" s="1"/>
  <c r="BD14" i="1"/>
  <c r="BK14" i="1" l="1"/>
  <c r="BL12" i="1"/>
  <c r="BM12" i="1" s="1"/>
  <c r="BN12" i="1" s="1"/>
  <c r="BO12" i="1" s="1"/>
  <c r="BP12" i="1" s="1"/>
  <c r="BQ12" i="1" s="1"/>
  <c r="BR12" i="1" s="1"/>
  <c r="BR13" i="1" s="1"/>
  <c r="BR14" i="1" l="1"/>
  <c r="BS12" i="1"/>
  <c r="BT12" i="1" s="1"/>
  <c r="BU12" i="1" s="1"/>
  <c r="BV12" i="1" s="1"/>
  <c r="BW12" i="1" s="1"/>
  <c r="BX12" i="1" s="1"/>
  <c r="BY12" i="1" s="1"/>
  <c r="BY13" i="1" s="1"/>
  <c r="BZ12" i="1" l="1"/>
  <c r="CA12" i="1" s="1"/>
  <c r="CB12" i="1" s="1"/>
  <c r="CC12" i="1" s="1"/>
  <c r="CD12" i="1" s="1"/>
  <c r="CE12" i="1" s="1"/>
  <c r="CF12" i="1" s="1"/>
  <c r="CF13" i="1" s="1"/>
  <c r="BY14" i="1"/>
  <c r="CG12" i="1" l="1"/>
  <c r="CH12" i="1" s="1"/>
  <c r="CI12" i="1" s="1"/>
  <c r="CJ12" i="1" s="1"/>
  <c r="CK12" i="1" s="1"/>
  <c r="CL12" i="1" s="1"/>
  <c r="CM12" i="1" s="1"/>
  <c r="CM13" i="1" s="1"/>
  <c r="CF14" i="1"/>
  <c r="CM14" i="1" l="1"/>
  <c r="CN12" i="1"/>
  <c r="CO12" i="1" s="1"/>
  <c r="CP12" i="1" s="1"/>
  <c r="CQ12" i="1" s="1"/>
  <c r="CR12" i="1" s="1"/>
  <c r="CS12" i="1" s="1"/>
  <c r="CT12" i="1" s="1"/>
  <c r="CT13" i="1" s="1"/>
  <c r="CT14" i="1" l="1"/>
  <c r="CU12" i="1"/>
  <c r="CV12" i="1" s="1"/>
  <c r="CW12" i="1" s="1"/>
  <c r="CX12" i="1" s="1"/>
  <c r="CY12" i="1" s="1"/>
  <c r="CZ12" i="1" s="1"/>
  <c r="DA12" i="1" s="1"/>
  <c r="DA13" i="1" s="1"/>
  <c r="DA14" i="1" l="1"/>
  <c r="DB12" i="1"/>
  <c r="DC12" i="1" s="1"/>
  <c r="DD12" i="1" s="1"/>
  <c r="DE12" i="1" s="1"/>
  <c r="DF12" i="1" s="1"/>
  <c r="DG12" i="1" s="1"/>
  <c r="DH12" i="1" s="1"/>
  <c r="DH13" i="1" s="1"/>
  <c r="DI12" i="1" l="1"/>
  <c r="DJ12" i="1" s="1"/>
  <c r="DK12" i="1" s="1"/>
  <c r="DL12" i="1" s="1"/>
  <c r="DM12" i="1" s="1"/>
  <c r="DN12" i="1" s="1"/>
  <c r="DO12" i="1" s="1"/>
  <c r="DO13" i="1" s="1"/>
  <c r="DH14" i="1"/>
  <c r="DO14" i="1" l="1"/>
  <c r="DP12" i="1"/>
  <c r="DQ12" i="1" s="1"/>
  <c r="DR12" i="1" s="1"/>
  <c r="DS12" i="1" s="1"/>
  <c r="DT12" i="1" s="1"/>
  <c r="DU12" i="1" s="1"/>
  <c r="DV12" i="1" s="1"/>
  <c r="DV13" i="1" s="1"/>
  <c r="DV14" i="1" l="1"/>
  <c r="DW12" i="1"/>
  <c r="DX12" i="1" s="1"/>
  <c r="DY12" i="1" s="1"/>
  <c r="DZ12" i="1" s="1"/>
  <c r="EA12" i="1" s="1"/>
  <c r="EB12" i="1" s="1"/>
  <c r="EC12" i="1" s="1"/>
  <c r="EC13" i="1" s="1"/>
  <c r="EC14" i="1" l="1"/>
  <c r="ED12" i="1"/>
  <c r="EE12" i="1" s="1"/>
  <c r="EF12" i="1" s="1"/>
  <c r="EG12" i="1" s="1"/>
  <c r="EH12" i="1" s="1"/>
  <c r="EI12" i="1" s="1"/>
  <c r="EJ12" i="1" s="1"/>
  <c r="EJ13" i="1" s="1"/>
  <c r="EJ14" i="1" l="1"/>
  <c r="EK12" i="1"/>
  <c r="EL12" i="1" s="1"/>
  <c r="EM12" i="1" s="1"/>
  <c r="EN12" i="1" s="1"/>
  <c r="EO12" i="1" s="1"/>
  <c r="EP12" i="1" s="1"/>
  <c r="K20" i="1"/>
  <c r="I20" i="1"/>
  <c r="L20" i="1" s="1"/>
  <c r="M20" i="1" l="1"/>
  <c r="G21" i="1"/>
  <c r="I21" i="1" l="1"/>
  <c r="G22" i="1" l="1"/>
  <c r="L21" i="1"/>
  <c r="M21" i="1" s="1"/>
  <c r="K21" i="1" s="1"/>
  <c r="I22" i="1" l="1"/>
  <c r="G23" i="1" s="1"/>
  <c r="L23" i="1" l="1"/>
  <c r="G26" i="1"/>
  <c r="H19" i="1"/>
  <c r="I23" i="1"/>
  <c r="M23" i="1" s="1"/>
  <c r="K23" i="1"/>
  <c r="L22" i="1"/>
  <c r="M22" i="1" s="1"/>
  <c r="K22" i="1" s="1"/>
  <c r="G19" i="1"/>
  <c r="I19" i="1" l="1"/>
  <c r="L19" i="1" s="1"/>
  <c r="I26" i="1"/>
  <c r="G27" i="1" s="1"/>
  <c r="I27" i="1" l="1"/>
  <c r="G28" i="1" s="1"/>
  <c r="G25" i="1"/>
  <c r="M19" i="1"/>
  <c r="K19" i="1" s="1"/>
  <c r="L26" i="1"/>
  <c r="M26" i="1" s="1"/>
  <c r="K26" i="1" s="1"/>
  <c r="L27" i="1" l="1"/>
  <c r="M27" i="1" s="1"/>
  <c r="K27" i="1" s="1"/>
  <c r="H25" i="1"/>
  <c r="I25" i="1" s="1"/>
  <c r="G31" i="1"/>
  <c r="I28" i="1"/>
  <c r="M28" i="1" s="1"/>
  <c r="K28" i="1"/>
  <c r="L28" i="1"/>
  <c r="L25" i="1" l="1"/>
  <c r="M25" i="1" s="1"/>
  <c r="K25" i="1" s="1"/>
  <c r="I31" i="1"/>
  <c r="G32" i="1" s="1"/>
  <c r="G30" i="1" s="1"/>
  <c r="L31" i="1" l="1"/>
  <c r="L32" i="1"/>
  <c r="G35" i="1"/>
  <c r="H30" i="1"/>
  <c r="K32" i="1"/>
  <c r="I32" i="1"/>
  <c r="M32" i="1" s="1"/>
  <c r="M31" i="1"/>
  <c r="K31" i="1" s="1"/>
  <c r="I30" i="1"/>
  <c r="L30" i="1" s="1"/>
  <c r="M30" i="1" l="1"/>
  <c r="K30" i="1" s="1"/>
  <c r="I35" i="1"/>
  <c r="G36" i="1" s="1"/>
  <c r="G34" i="1" s="1"/>
  <c r="L35" i="1" l="1"/>
  <c r="I36" i="1"/>
  <c r="L36" i="1" s="1"/>
  <c r="M35" i="1"/>
  <c r="K35" i="1" s="1"/>
  <c r="H34" i="1" l="1"/>
  <c r="G38" i="1"/>
  <c r="M36" i="1"/>
  <c r="K36" i="1" s="1"/>
  <c r="K38" i="1" l="1"/>
  <c r="L38" i="1"/>
  <c r="I38" i="1"/>
  <c r="M38" i="1" s="1"/>
  <c r="N5" i="2"/>
  <c r="I34" i="1"/>
  <c r="L34" i="1" l="1"/>
  <c r="M34" i="1" s="1"/>
  <c r="K34" i="1" s="1"/>
  <c r="N6" i="2"/>
</calcChain>
</file>

<file path=xl/comments1.xml><?xml version="1.0" encoding="utf-8"?>
<comments xmlns="http://schemas.openxmlformats.org/spreadsheetml/2006/main">
  <authors>
    <author>Simon Weber</author>
  </authors>
  <commentList>
    <comment ref="A14" authorId="0" shapeId="0">
      <text>
        <r>
          <rPr>
            <b/>
            <sz val="9"/>
            <color indexed="81"/>
            <rFont val="Segoe UI"/>
            <family val="2"/>
          </rPr>
          <t xml:space="preserve">MeineVorlage.com:
</t>
        </r>
        <r>
          <rPr>
            <sz val="9"/>
            <color indexed="81"/>
            <rFont val="Segoe UI"/>
            <family val="2"/>
          </rPr>
          <t>Diese Spalte hat eine Forme hinterlegt. Falls du diese gelöscht hast, dann kopiere die nachfolgende Formel in die Zelle "A16", nun kopierst du diese Zelle, markierst nun alle Zellen bis zum unteren Rand und fügst dann die kopierte Zelle wieder ein.</t>
        </r>
        <r>
          <rPr>
            <b/>
            <sz val="9"/>
            <color indexed="81"/>
            <rFont val="Segoe UI"/>
            <family val="2"/>
          </rPr>
          <t xml:space="preserve">
Formel:
</t>
        </r>
        <r>
          <rPr>
            <sz val="9"/>
            <color indexed="81"/>
            <rFont val="Segoe UI"/>
            <family val="2"/>
          </rPr>
          <t xml:space="preserve">=WENN(B16="";"";WENN(A15="";WENN(MAX($A15:A$16)=0;1;ABRUNDEN(MAX($A15:A$16)+1;0));A15+0.01))
</t>
        </r>
      </text>
    </comment>
    <comment ref="I14" authorId="0" shapeId="0">
      <text>
        <r>
          <rPr>
            <b/>
            <sz val="9"/>
            <color indexed="81"/>
            <rFont val="Segoe UI"/>
            <family val="2"/>
          </rPr>
          <t xml:space="preserve">MeineVorlage.com:
</t>
        </r>
        <r>
          <rPr>
            <sz val="9"/>
            <color indexed="81"/>
            <rFont val="Segoe UI"/>
            <family val="2"/>
          </rPr>
          <t>Diese Spalte hat eine Forme hinterlegt. Falls du diese gelöscht hast, dann kopiere die nachfolgende Formel in die Zelle "i16", nun kopierst du diese Zelle, markierst nun alle Zellen bis zum unteren Rand und fügst dann die kopierte Zelle wieder ein.</t>
        </r>
        <r>
          <rPr>
            <b/>
            <sz val="9"/>
            <color indexed="81"/>
            <rFont val="Segoe UI"/>
            <family val="2"/>
          </rPr>
          <t xml:space="preserve">
Formel:
</t>
        </r>
        <r>
          <rPr>
            <sz val="9"/>
            <color indexed="81"/>
            <rFont val="Segoe UI"/>
            <family val="2"/>
          </rPr>
          <t>=WENN(G16="";"";WENN(H16="M";"";WENN(H16="";"";ARBEITSTAG(G16;H16-1;Feiertage))))</t>
        </r>
        <r>
          <rPr>
            <b/>
            <sz val="9"/>
            <color indexed="81"/>
            <rFont val="Segoe UI"/>
            <family val="2"/>
          </rPr>
          <t xml:space="preserve">
</t>
        </r>
      </text>
    </comment>
    <comment ref="K14" authorId="0" shapeId="0">
      <text>
        <r>
          <rPr>
            <b/>
            <sz val="9"/>
            <color indexed="81"/>
            <rFont val="Segoe UI"/>
            <family val="2"/>
          </rPr>
          <t>MeineVorlage.com:</t>
        </r>
        <r>
          <rPr>
            <sz val="9"/>
            <color indexed="81"/>
            <rFont val="Segoe UI"/>
            <family val="2"/>
          </rPr>
          <t xml:space="preserve">
Diese Spalte hat eine Forme hinterlegt. Falls du diese gelöscht hast, dann kopiere die nachfolgende Formel in die Zelle "K16", nun kopierst du diese Zelle, markierst nun alle Zellen bis zum unteren Rand und fügst dann die kopierte Zelle wieder ein.
</t>
        </r>
        <r>
          <rPr>
            <b/>
            <sz val="9"/>
            <color indexed="81"/>
            <rFont val="Segoe UI"/>
            <family val="2"/>
          </rPr>
          <t xml:space="preserve">
Formel:</t>
        </r>
        <r>
          <rPr>
            <sz val="9"/>
            <color indexed="81"/>
            <rFont val="Segoe UI"/>
            <family val="2"/>
          </rPr>
          <t xml:space="preserve">
=WENN(G16="";"";WENN(H16="";"";WENN(J16=1;999;WENN(H16="M";G16-HEUTE();M16-HEUTE()))))</t>
        </r>
      </text>
    </comment>
    <comment ref="L14" authorId="0" shapeId="0">
      <text>
        <r>
          <rPr>
            <b/>
            <sz val="9"/>
            <color indexed="81"/>
            <rFont val="Segoe UI"/>
            <family val="2"/>
          </rPr>
          <t>MeineVorlage.com:</t>
        </r>
        <r>
          <rPr>
            <sz val="9"/>
            <color indexed="81"/>
            <rFont val="Segoe UI"/>
            <family val="2"/>
          </rPr>
          <t xml:space="preserve">
Diese Spalte hat eine Forme hinterlegt. Falls du diese gelöscht hast, dann kopiere die nachfolgende Formel in die Zelle "L16", nun kopierst du diese Zelle, markierst nun alle Zellen bis zum unteren Rand und fügst dann die kopierte Zelle wieder ein.
</t>
        </r>
        <r>
          <rPr>
            <b/>
            <sz val="9"/>
            <color indexed="81"/>
            <rFont val="Segoe UI"/>
            <family val="2"/>
          </rPr>
          <t>Formel:</t>
        </r>
        <r>
          <rPr>
            <sz val="9"/>
            <color indexed="81"/>
            <rFont val="Segoe UI"/>
            <family val="2"/>
          </rPr>
          <t xml:space="preserve">
=WENN(G16="";"";WENN(H16="M";"";RUNDEN(J16*SUMME(I16-G16+1);0)))
</t>
        </r>
      </text>
    </comment>
    <comment ref="M14" authorId="0" shapeId="0">
      <text>
        <r>
          <rPr>
            <b/>
            <sz val="9"/>
            <color indexed="81"/>
            <rFont val="Segoe UI"/>
            <family val="2"/>
          </rPr>
          <t>MeineVorlage.com:</t>
        </r>
        <r>
          <rPr>
            <sz val="9"/>
            <color indexed="81"/>
            <rFont val="Segoe UI"/>
            <family val="2"/>
          </rPr>
          <t xml:space="preserve">
Diese Spalte hat eine Forme hinterlegt. Falls du diese gelöscht hast, dann kopiere die nachfolgende Formel in die Zelle "M16", nun kopierst du diese Zelle, markierst nun alle Zellen bis zum unteren Rand und fügst dann die kopierte Zelle wieder ein.
</t>
        </r>
        <r>
          <rPr>
            <b/>
            <sz val="9"/>
            <color indexed="81"/>
            <rFont val="Segoe UI"/>
            <family val="2"/>
          </rPr>
          <t>Formel:</t>
        </r>
        <r>
          <rPr>
            <sz val="9"/>
            <color indexed="81"/>
            <rFont val="Segoe UI"/>
            <family val="2"/>
          </rPr>
          <t xml:space="preserve">
=WENN(G16="";"";WENN(I16="";"";G16+L16-1))
</t>
        </r>
      </text>
    </comment>
  </commentList>
</comments>
</file>

<file path=xl/comments2.xml><?xml version="1.0" encoding="utf-8"?>
<comments xmlns="http://schemas.openxmlformats.org/spreadsheetml/2006/main">
  <authors>
    <author>Simon Weber</author>
  </authors>
  <commentList>
    <comment ref="A14" authorId="0" shapeId="0">
      <text>
        <r>
          <rPr>
            <b/>
            <sz val="9"/>
            <color indexed="81"/>
            <rFont val="Segoe UI"/>
            <family val="2"/>
          </rPr>
          <t xml:space="preserve">MeineVorlage.com:
</t>
        </r>
        <r>
          <rPr>
            <sz val="9"/>
            <color indexed="81"/>
            <rFont val="Segoe UI"/>
            <family val="2"/>
          </rPr>
          <t>Diese Spalte hat eine Forme hinterlegt. Falls du diese gelöscht hast, dann kopiere die nachfolgende Formel in die Zelle "A16", nun kopierst du diese Zelle, markierst nun alle Zellen bis zum unteren Rand und fügst dann die kopierte Zelle wieder ein.</t>
        </r>
        <r>
          <rPr>
            <b/>
            <sz val="9"/>
            <color indexed="81"/>
            <rFont val="Segoe UI"/>
            <family val="2"/>
          </rPr>
          <t xml:space="preserve">
Formel:
</t>
        </r>
        <r>
          <rPr>
            <sz val="9"/>
            <color indexed="81"/>
            <rFont val="Segoe UI"/>
            <family val="2"/>
          </rPr>
          <t xml:space="preserve">=WENN(B16="";"";WENN(A15="";WENN(MAX($A15:A$16)=0;1;ABRUNDEN(MAX($A15:A$16)+1;0));A15+0.01))
</t>
        </r>
      </text>
    </comment>
    <comment ref="I14" authorId="0" shapeId="0">
      <text>
        <r>
          <rPr>
            <b/>
            <sz val="9"/>
            <color indexed="81"/>
            <rFont val="Segoe UI"/>
            <family val="2"/>
          </rPr>
          <t xml:space="preserve">MeineVorlage.com:
</t>
        </r>
        <r>
          <rPr>
            <sz val="9"/>
            <color indexed="81"/>
            <rFont val="Segoe UI"/>
            <family val="2"/>
          </rPr>
          <t>Diese Spalte hat eine Forme hinterlegt. Falls du diese gelöscht hast, dann kopiere die nachfolgende Formel in die Zelle "i16", nun kopierst du diese Zelle, markierst nun alle Zellen bis zum unteren Rand und fügst dann die kopierte Zelle wieder ein.</t>
        </r>
        <r>
          <rPr>
            <b/>
            <sz val="9"/>
            <color indexed="81"/>
            <rFont val="Segoe UI"/>
            <family val="2"/>
          </rPr>
          <t xml:space="preserve">
Formel:
</t>
        </r>
        <r>
          <rPr>
            <sz val="9"/>
            <color indexed="81"/>
            <rFont val="Segoe UI"/>
            <family val="2"/>
          </rPr>
          <t>=WENN(G16="";"";WENN(H16="M";"";WENN(H16="";"";ARBEITSTAG(G16;H16-1;Feiertage))))</t>
        </r>
        <r>
          <rPr>
            <b/>
            <sz val="9"/>
            <color indexed="81"/>
            <rFont val="Segoe UI"/>
            <family val="2"/>
          </rPr>
          <t xml:space="preserve">
</t>
        </r>
      </text>
    </comment>
    <comment ref="K14" authorId="0" shapeId="0">
      <text>
        <r>
          <rPr>
            <b/>
            <sz val="9"/>
            <color indexed="81"/>
            <rFont val="Segoe UI"/>
            <family val="2"/>
          </rPr>
          <t>MeineVorlage.com:</t>
        </r>
        <r>
          <rPr>
            <sz val="9"/>
            <color indexed="81"/>
            <rFont val="Segoe UI"/>
            <family val="2"/>
          </rPr>
          <t xml:space="preserve">
Diese Spalte hat eine Forme hinterlegt. Falls du diese gelöscht hast, dann kopiere die nachfolgende Formel in die Zelle "K16", nun kopierst du diese Zelle, markierst nun alle Zellen bis zum unteren Rand und fügst dann die kopierte Zelle wieder ein.
</t>
        </r>
        <r>
          <rPr>
            <b/>
            <sz val="9"/>
            <color indexed="81"/>
            <rFont val="Segoe UI"/>
            <family val="2"/>
          </rPr>
          <t xml:space="preserve">
Formel:</t>
        </r>
        <r>
          <rPr>
            <sz val="9"/>
            <color indexed="81"/>
            <rFont val="Segoe UI"/>
            <family val="2"/>
          </rPr>
          <t xml:space="preserve">
=WENN(G16="";"";WENN(H16="";"";WENN(J16=1;999;WENN(H16="M";G16-HEUTE();M16-HEUTE()))))</t>
        </r>
      </text>
    </comment>
    <comment ref="L14" authorId="0" shapeId="0">
      <text>
        <r>
          <rPr>
            <b/>
            <sz val="9"/>
            <color indexed="81"/>
            <rFont val="Segoe UI"/>
            <family val="2"/>
          </rPr>
          <t>MeineVorlage.com:</t>
        </r>
        <r>
          <rPr>
            <sz val="9"/>
            <color indexed="81"/>
            <rFont val="Segoe UI"/>
            <family val="2"/>
          </rPr>
          <t xml:space="preserve">
Diese Spalte hat eine Forme hinterlegt. Falls du diese gelöscht hast, dann kopiere die nachfolgende Formel in die Zelle "L16", nun kopierst du diese Zelle, markierst nun alle Zellen bis zum unteren Rand und fügst dann die kopierte Zelle wieder ein.
</t>
        </r>
        <r>
          <rPr>
            <b/>
            <sz val="9"/>
            <color indexed="81"/>
            <rFont val="Segoe UI"/>
            <family val="2"/>
          </rPr>
          <t>Formel:</t>
        </r>
        <r>
          <rPr>
            <sz val="9"/>
            <color indexed="81"/>
            <rFont val="Segoe UI"/>
            <family val="2"/>
          </rPr>
          <t xml:space="preserve">
=WENN(G16="";"";WENN(H16="M";"";RUNDEN(J16*SUMME(I16-G16+1);0)))
</t>
        </r>
      </text>
    </comment>
    <comment ref="M14" authorId="0" shapeId="0">
      <text>
        <r>
          <rPr>
            <b/>
            <sz val="9"/>
            <color indexed="81"/>
            <rFont val="Segoe UI"/>
            <family val="2"/>
          </rPr>
          <t>MeineVorlage.com:</t>
        </r>
        <r>
          <rPr>
            <sz val="9"/>
            <color indexed="81"/>
            <rFont val="Segoe UI"/>
            <family val="2"/>
          </rPr>
          <t xml:space="preserve">
Diese Spalte hat eine Forme hinterlegt. Falls du diese gelöscht hast, dann kopiere die nachfolgende Formel in die Zelle "M16", nun kopierst du diese Zelle, markierst nun alle Zellen bis zum unteren Rand und fügst dann die kopierte Zelle wieder ein.
</t>
        </r>
        <r>
          <rPr>
            <b/>
            <sz val="9"/>
            <color indexed="81"/>
            <rFont val="Segoe UI"/>
            <family val="2"/>
          </rPr>
          <t>Formel:</t>
        </r>
        <r>
          <rPr>
            <sz val="9"/>
            <color indexed="81"/>
            <rFont val="Segoe UI"/>
            <family val="2"/>
          </rPr>
          <t xml:space="preserve">
=WENN(G16="";"";WENN(I16="";"";G16+L16-1))
</t>
        </r>
      </text>
    </comment>
  </commentList>
</comments>
</file>

<file path=xl/sharedStrings.xml><?xml version="1.0" encoding="utf-8"?>
<sst xmlns="http://schemas.openxmlformats.org/spreadsheetml/2006/main" count="318" uniqueCount="99">
  <si>
    <t>Aufgabe</t>
  </si>
  <si>
    <t>Start</t>
  </si>
  <si>
    <t>Ende</t>
  </si>
  <si>
    <t>Wer</t>
  </si>
  <si>
    <t>Dauer</t>
  </si>
  <si>
    <t>Status in %</t>
  </si>
  <si>
    <t>Pers.1</t>
  </si>
  <si>
    <t>Pers.2</t>
  </si>
  <si>
    <t>Pers.3</t>
  </si>
  <si>
    <t>Pers.4</t>
  </si>
  <si>
    <t>Pers.5</t>
  </si>
  <si>
    <t>Pers.6</t>
  </si>
  <si>
    <t>Pers.7</t>
  </si>
  <si>
    <t>Pers.8</t>
  </si>
  <si>
    <t>Pers.9</t>
  </si>
  <si>
    <t>Pers.10</t>
  </si>
  <si>
    <t>Ber.Anteil</t>
  </si>
  <si>
    <t>Ber.Datum</t>
  </si>
  <si>
    <t>Status</t>
  </si>
  <si>
    <t>Nr.</t>
  </si>
  <si>
    <t>Zeitfenster</t>
  </si>
  <si>
    <t>Wenn Wert grösser/gleich</t>
  </si>
  <si>
    <t>Tage dann Grün</t>
  </si>
  <si>
    <t>Tage dann Orange</t>
  </si>
  <si>
    <t>© Copyright by MeineVorlagen – www.MeineVorlagen.com - Alle Rechte vorbehalten</t>
  </si>
  <si>
    <t>M</t>
  </si>
  <si>
    <t>Realisierung</t>
  </si>
  <si>
    <t>Kick-Off</t>
  </si>
  <si>
    <t>Projektabschluss</t>
  </si>
  <si>
    <t>Grobplanung</t>
  </si>
  <si>
    <t>Detailplanung</t>
  </si>
  <si>
    <t>Projektreview</t>
  </si>
  <si>
    <t>Analyse</t>
  </si>
  <si>
    <t>Zielsetzung</t>
  </si>
  <si>
    <t>Kürzel</t>
  </si>
  <si>
    <t>Vorname Name</t>
  </si>
  <si>
    <t>KeTe</t>
  </si>
  <si>
    <t>PrLe</t>
  </si>
  <si>
    <t>PrTe</t>
  </si>
  <si>
    <t>Projektkernteam</t>
  </si>
  <si>
    <t>Projektleitung</t>
  </si>
  <si>
    <t>Projektteam</t>
  </si>
  <si>
    <t>Hans Muser</t>
  </si>
  <si>
    <t>D</t>
  </si>
  <si>
    <t>F</t>
  </si>
  <si>
    <t>S</t>
  </si>
  <si>
    <t>…</t>
  </si>
  <si>
    <t>Datum</t>
  </si>
  <si>
    <t>Nachfolgende Zeilen dürfen nicht verändert werden:</t>
  </si>
  <si>
    <t>A</t>
  </si>
  <si>
    <t>B</t>
  </si>
  <si>
    <t>C</t>
  </si>
  <si>
    <t>E</t>
  </si>
  <si>
    <t>G</t>
  </si>
  <si>
    <t>H</t>
  </si>
  <si>
    <t>I</t>
  </si>
  <si>
    <t>J</t>
  </si>
  <si>
    <t>Projektstart [PS] :</t>
  </si>
  <si>
    <t>Benutzerdef 2</t>
  </si>
  <si>
    <t>Benutzerdef 1</t>
  </si>
  <si>
    <t>Auswahl 1</t>
  </si>
  <si>
    <t>Auswahl 2</t>
  </si>
  <si>
    <t>Auswahl 3</t>
  </si>
  <si>
    <t>:-) …</t>
  </si>
  <si>
    <t>ben1</t>
  </si>
  <si>
    <t>ben2</t>
  </si>
  <si>
    <t>ben3</t>
  </si>
  <si>
    <t>K</t>
  </si>
  <si>
    <t>L</t>
  </si>
  <si>
    <t>… :-)…</t>
  </si>
  <si>
    <t>Benutzerdef 3</t>
  </si>
  <si>
    <t>Projektplan 4 M</t>
  </si>
  <si>
    <t>Projektplan 24 M</t>
  </si>
  <si>
    <t>Projektplan 12 M</t>
  </si>
  <si>
    <t>Projektplan 9 M</t>
  </si>
  <si>
    <t>KW</t>
  </si>
  <si>
    <t>Projekt:</t>
  </si>
  <si>
    <t>Musterprojekt Nr.815</t>
  </si>
  <si>
    <t>Arbeitsfreie Tage</t>
  </si>
  <si>
    <t>Steht nur bei Berechnung mit Arbeitstagen zur Verfügung</t>
  </si>
  <si>
    <t>Projektleiter: Hans Muster</t>
  </si>
  <si>
    <t>Projektmitglieder</t>
  </si>
  <si>
    <t>Projektstart</t>
  </si>
  <si>
    <t>Konzept</t>
  </si>
  <si>
    <t>Implementierung</t>
  </si>
  <si>
    <t>Projektende</t>
  </si>
  <si>
    <t>Tecnisches Konzept</t>
  </si>
  <si>
    <t>Design</t>
  </si>
  <si>
    <t>FMEA</t>
  </si>
  <si>
    <t>Konzeptabnahme</t>
  </si>
  <si>
    <t>Bau Prototyp</t>
  </si>
  <si>
    <t>test Prototyp</t>
  </si>
  <si>
    <t>Abnahme Prototyp</t>
  </si>
  <si>
    <t>Implementierung 2</t>
  </si>
  <si>
    <t>Serienfertigung</t>
  </si>
  <si>
    <t>Abnahme Serienfertigung</t>
  </si>
  <si>
    <t>Kontrolle &amp; Überwachung</t>
  </si>
  <si>
    <t>Kinderkrankheiten beseitigen</t>
  </si>
  <si>
    <t>Nachträgliche Modifikation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</si>
</sst>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43" formatCode="_ * #,##0.00_ ;_ * \-#,##0.00_ ;_ * &quot;-&quot;??_ ;_ @_ "/>
    <numFmt numFmtId="164" formatCode="dd/mm/yy;@"/>
    <numFmt numFmtId="165" formatCode="0&quot; d&quot;"/>
    <numFmt numFmtId="166" formatCode="dd/mm/"/>
    <numFmt numFmtId="167" formatCode="dd/mm/yyyy;@"/>
    <numFmt numFmtId="168" formatCode="0&quot; D&quot;"/>
    <numFmt numFmtId="169" formatCode="&quot;PS - &quot;dd/mm/yy"/>
    <numFmt numFmtId="170" formatCode="&quot;Max - &quot;dd/mm/yy"/>
    <numFmt numFmtId="171" formatCode="&quot;Min - &quot;dd/mm/yy"/>
    <numFmt numFmtId="172" formatCode="&quot;PS + 1W. - &quot;dd/mm/yy"/>
    <numFmt numFmtId="173" formatCode="&quot;PS + 2W. - &quot;dd/mm/yy"/>
    <numFmt numFmtId="174" formatCode="&quot;PS + 3W. - &quot;dd/mm/yy"/>
    <numFmt numFmtId="175" formatCode="&quot;PS + 4W. - &quot;dd/mm/yy"/>
    <numFmt numFmtId="176" formatCode="&quot;PS + 5W. - &quot;dd/mm/yy"/>
    <numFmt numFmtId="177" formatCode="&quot;PS + 6W. - &quot;dd/mm/yy"/>
    <numFmt numFmtId="178" formatCode="&quot;PS + 7W. - &quot;dd/mm/yy"/>
    <numFmt numFmtId="179" formatCode="&quot;PS + 8W. - &quot;dd/mm/yy"/>
    <numFmt numFmtId="180" formatCode="&quot;PS + 9W. - &quot;dd/mm/yy"/>
    <numFmt numFmtId="181" formatCode="&quot;PS + 10W. - &quot;dd/mm/yy"/>
    <numFmt numFmtId="182" formatCode="&quot;PS + 11W. - &quot;dd/mm/yy"/>
    <numFmt numFmtId="183" formatCode="&quot;PS + 12W. - &quot;dd/mm/yy"/>
    <numFmt numFmtId="184" formatCode="&quot;PS + 13W. - &quot;dd/mm/yy"/>
    <numFmt numFmtId="185" formatCode="&quot;PS + 14W. - &quot;dd/mm/yy"/>
    <numFmt numFmtId="186" formatCode="&quot;PS + 15W. - &quot;dd/mm/yy"/>
    <numFmt numFmtId="187" formatCode="&quot;PS + 16W. - &quot;dd/mm/yy"/>
    <numFmt numFmtId="188" formatCode="&quot;PS + 17W. - &quot;dd/mm/yy"/>
    <numFmt numFmtId="189" formatCode="&quot;PS + 18W. - &quot;dd/mm/yy"/>
    <numFmt numFmtId="190" formatCode="&quot;PS + 19W. - &quot;dd/mm/yy"/>
    <numFmt numFmtId="191" formatCode="&quot;PS + 20W. - &quot;dd/mm/yy"/>
    <numFmt numFmtId="192" formatCode="#.##"/>
    <numFmt numFmtId="193" formatCode="&quot;1 W. [ &quot;0&quot; D ]&quot;"/>
    <numFmt numFmtId="194" formatCode="&quot;2 W.  [ &quot;0&quot; D ]&quot;"/>
    <numFmt numFmtId="195" formatCode="&quot;3 W. [ &quot;0&quot; D ]&quot;"/>
    <numFmt numFmtId="196" formatCode="&quot;4 W. [ &quot;0&quot; D ]&quot;"/>
    <numFmt numFmtId="197" formatCode="&quot;5 W. [ &quot;0&quot; D ]&quot;"/>
    <numFmt numFmtId="198" formatCode="&quot;6 W. [ &quot;0&quot; D ]&quot;"/>
    <numFmt numFmtId="199" formatCode="&quot;7 W. [ &quot;0&quot; D ]&quot;"/>
    <numFmt numFmtId="200" formatCode="&quot;8 W. [ &quot;0&quot; D ]&quot;"/>
    <numFmt numFmtId="201" formatCode="&quot;9 W. [ &quot;0&quot; D ]&quot;"/>
    <numFmt numFmtId="202" formatCode="&quot;10 W. [ &quot;0&quot; D ]&quot;"/>
    <numFmt numFmtId="203" formatCode="&quot;11 W. [ &quot;0&quot; D ]&quot;"/>
    <numFmt numFmtId="204" formatCode="&quot;12 W. [ &quot;0&quot; D ]&quot;"/>
    <numFmt numFmtId="205" formatCode="&quot;13 W. [ &quot;0&quot; D ]&quot;"/>
    <numFmt numFmtId="206" formatCode="&quot;14 W. [ &quot;0&quot; D ]&quot;"/>
    <numFmt numFmtId="207" formatCode="&quot;15 W. [ &quot;0&quot; D ]&quot;"/>
    <numFmt numFmtId="208" formatCode="&quot;16 W. [ &quot;0&quot; D ]&quot;"/>
  </numFmts>
  <fonts count="48" x14ac:knownFonts="1">
    <font>
      <sz val="11"/>
      <color theme="1"/>
      <name val="Calibri"/>
      <family val="2"/>
      <scheme val="minor"/>
    </font>
    <font>
      <sz val="11"/>
      <color theme="1"/>
      <name val="Calibri"/>
      <family val="2"/>
      <scheme val="minor"/>
    </font>
    <font>
      <sz val="9"/>
      <color theme="1"/>
      <name val="Arial Narrow"/>
      <family val="2"/>
    </font>
    <font>
      <b/>
      <sz val="10"/>
      <color theme="0"/>
      <name val="Calibri"/>
      <family val="2"/>
      <scheme val="minor"/>
    </font>
    <font>
      <sz val="9"/>
      <color theme="1"/>
      <name val="Calibri"/>
      <family val="2"/>
      <scheme val="minor"/>
    </font>
    <font>
      <b/>
      <sz val="11"/>
      <color theme="0"/>
      <name val="Calibri"/>
      <family val="2"/>
      <scheme val="minor"/>
    </font>
    <font>
      <sz val="10"/>
      <name val="Arial"/>
      <family val="2"/>
    </font>
    <font>
      <sz val="11"/>
      <name val="Calibri"/>
      <family val="2"/>
      <scheme val="minor"/>
    </font>
    <font>
      <b/>
      <sz val="11"/>
      <name val="Calibri"/>
      <family val="2"/>
      <scheme val="minor"/>
    </font>
    <font>
      <sz val="8"/>
      <name val="Arial"/>
      <family val="2"/>
    </font>
    <font>
      <b/>
      <sz val="7"/>
      <color theme="1"/>
      <name val="Arial Narrow"/>
      <family val="2"/>
    </font>
    <font>
      <b/>
      <sz val="7"/>
      <color theme="5"/>
      <name val="Arial Narrow"/>
      <family val="2"/>
    </font>
    <font>
      <b/>
      <sz val="12"/>
      <name val="Calibri"/>
      <family val="2"/>
      <scheme val="minor"/>
    </font>
    <font>
      <u/>
      <sz val="11"/>
      <color theme="10"/>
      <name val="Calibri"/>
      <family val="2"/>
    </font>
    <font>
      <sz val="11"/>
      <name val="Calibri"/>
      <family val="2"/>
    </font>
    <font>
      <b/>
      <sz val="11"/>
      <color rgb="FFFFFFFF"/>
      <name val="Calibri"/>
      <family val="2"/>
      <scheme val="minor"/>
    </font>
    <font>
      <sz val="11"/>
      <color rgb="FFFFFFFF"/>
      <name val="Calibri"/>
      <family val="2"/>
      <scheme val="minor"/>
    </font>
    <font>
      <b/>
      <sz val="10"/>
      <color rgb="FFFFFFFF"/>
      <name val="Arial Narrow"/>
      <family val="2"/>
    </font>
    <font>
      <b/>
      <sz val="10"/>
      <color rgb="FFFFFFFF"/>
      <name val="Calibri"/>
      <family val="2"/>
      <scheme val="minor"/>
    </font>
    <font>
      <b/>
      <sz val="10"/>
      <color rgb="FFFFFFFF"/>
      <name val="Arial"/>
      <family val="2"/>
    </font>
    <font>
      <b/>
      <sz val="4"/>
      <color theme="0"/>
      <name val="Calibri"/>
      <family val="2"/>
      <scheme val="minor"/>
    </font>
    <font>
      <b/>
      <sz val="10"/>
      <color theme="1"/>
      <name val="Calibri"/>
      <family val="2"/>
      <scheme val="minor"/>
    </font>
    <font>
      <b/>
      <sz val="10"/>
      <name val="Arial"/>
      <family val="2"/>
    </font>
    <font>
      <sz val="11"/>
      <color theme="0"/>
      <name val="Calibri"/>
      <family val="2"/>
      <scheme val="minor"/>
    </font>
    <font>
      <sz val="11"/>
      <color rgb="FFAC193D"/>
      <name val="Calibri"/>
      <family val="2"/>
      <scheme val="minor"/>
    </font>
    <font>
      <b/>
      <sz val="12"/>
      <color rgb="FFAC193D"/>
      <name val="Calibri"/>
      <family val="2"/>
      <scheme val="minor"/>
    </font>
    <font>
      <b/>
      <sz val="8"/>
      <color rgb="FFFFFFFF"/>
      <name val="Arial Narrow"/>
      <family val="2"/>
    </font>
    <font>
      <b/>
      <sz val="7"/>
      <color rgb="FFFFFFFF"/>
      <name val="Arial Narrow"/>
      <family val="2"/>
    </font>
    <font>
      <b/>
      <sz val="8"/>
      <color theme="1"/>
      <name val="Arial Narrow"/>
      <family val="2"/>
    </font>
    <font>
      <b/>
      <sz val="9"/>
      <color theme="1"/>
      <name val="Arial Narrow"/>
      <family val="2"/>
    </font>
    <font>
      <b/>
      <sz val="9"/>
      <color rgb="FFFFFFFF"/>
      <name val="Arial Narrow"/>
      <family val="2"/>
    </font>
    <font>
      <b/>
      <sz val="12"/>
      <color rgb="FFFFFFFF"/>
      <name val="Calibri"/>
      <family val="2"/>
      <scheme val="minor"/>
    </font>
    <font>
      <b/>
      <sz val="14"/>
      <color rgb="FFAC193D"/>
      <name val="Calibri"/>
      <family val="2"/>
      <scheme val="minor"/>
    </font>
    <font>
      <b/>
      <sz val="48"/>
      <color rgb="FFAC193D"/>
      <name val="Calibri"/>
      <family val="2"/>
      <scheme val="minor"/>
    </font>
    <font>
      <sz val="8"/>
      <color rgb="FFFFFFFF"/>
      <name val="Arial"/>
      <family val="2"/>
    </font>
    <font>
      <b/>
      <sz val="12"/>
      <color rgb="FF99D709"/>
      <name val="Calibri"/>
      <family val="2"/>
      <scheme val="minor"/>
    </font>
    <font>
      <b/>
      <sz val="14"/>
      <color rgb="FF99D709"/>
      <name val="Calibri"/>
      <family val="2"/>
      <scheme val="minor"/>
    </font>
    <font>
      <sz val="28"/>
      <color rgb="FF99D709"/>
      <name val="Calibri"/>
      <family val="2"/>
      <scheme val="minor"/>
    </font>
    <font>
      <sz val="11"/>
      <color rgb="FF99D709"/>
      <name val="Calibri"/>
      <family val="2"/>
      <scheme val="minor"/>
    </font>
    <font>
      <b/>
      <sz val="48"/>
      <color rgb="FF99D709"/>
      <name val="Calibri"/>
      <family val="2"/>
      <scheme val="minor"/>
    </font>
    <font>
      <b/>
      <sz val="36"/>
      <color rgb="FF99D709"/>
      <name val="Calibri"/>
      <family val="2"/>
      <scheme val="minor"/>
    </font>
    <font>
      <b/>
      <sz val="26"/>
      <color rgb="FF99D709"/>
      <name val="Calibri"/>
      <family val="2"/>
      <scheme val="minor"/>
    </font>
    <font>
      <b/>
      <sz val="11"/>
      <color rgb="FF99D709"/>
      <name val="Calibri"/>
      <family val="2"/>
      <scheme val="minor"/>
    </font>
    <font>
      <b/>
      <sz val="10"/>
      <color rgb="FF99D709"/>
      <name val="Calibri"/>
      <family val="2"/>
      <scheme val="minor"/>
    </font>
    <font>
      <b/>
      <sz val="4"/>
      <color rgb="FF99D709"/>
      <name val="Calibri"/>
      <family val="2"/>
      <scheme val="minor"/>
    </font>
    <font>
      <sz val="1"/>
      <color rgb="FF99D709"/>
      <name val="Calibri"/>
      <family val="2"/>
      <scheme val="minor"/>
    </font>
    <font>
      <sz val="9"/>
      <color indexed="81"/>
      <name val="Segoe UI"/>
      <family val="2"/>
    </font>
    <font>
      <b/>
      <sz val="9"/>
      <color indexed="81"/>
      <name val="Segoe UI"/>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99D709"/>
        <bgColor indexed="64"/>
      </patternFill>
    </fill>
  </fills>
  <borders count="34">
    <border>
      <left/>
      <right/>
      <top/>
      <bottom/>
      <diagonal/>
    </border>
    <border>
      <left/>
      <right/>
      <top style="thick">
        <color theme="0"/>
      </top>
      <bottom style="thick">
        <color theme="0"/>
      </bottom>
      <diagonal/>
    </border>
    <border>
      <left/>
      <right/>
      <top/>
      <bottom style="thick">
        <color rgb="FFFFFFFF"/>
      </bottom>
      <diagonal/>
    </border>
    <border>
      <left/>
      <right/>
      <top style="thick">
        <color rgb="FFFFFFFF"/>
      </top>
      <bottom style="thick">
        <color rgb="FFFFFFFF"/>
      </bottom>
      <diagonal/>
    </border>
    <border>
      <left/>
      <right/>
      <top style="thick">
        <color rgb="FFFFFFFF"/>
      </top>
      <bottom/>
      <diagonal/>
    </border>
    <border>
      <left/>
      <right style="medium">
        <color rgb="FFFFFFFF"/>
      </right>
      <top/>
      <bottom/>
      <diagonal/>
    </border>
    <border>
      <left/>
      <right style="medium">
        <color rgb="FFFFFFFF"/>
      </right>
      <top/>
      <bottom style="thick">
        <color rgb="FFFFFFFF"/>
      </bottom>
      <diagonal/>
    </border>
    <border>
      <left/>
      <right style="medium">
        <color rgb="FFFFFFFF"/>
      </right>
      <top style="thick">
        <color rgb="FFFFFFFF"/>
      </top>
      <bottom style="thick">
        <color rgb="FFFFFFFF"/>
      </bottom>
      <diagonal/>
    </border>
    <border>
      <left/>
      <right style="medium">
        <color rgb="FFFFFFFF"/>
      </right>
      <top style="thick">
        <color rgb="FFFFFFFF"/>
      </top>
      <bottom/>
      <diagonal/>
    </border>
    <border>
      <left style="medium">
        <color rgb="FFFFFFFF"/>
      </left>
      <right/>
      <top/>
      <bottom style="thick">
        <color rgb="FFFFFFFF"/>
      </bottom>
      <diagonal/>
    </border>
    <border>
      <left style="medium">
        <color rgb="FFFFFFFF"/>
      </left>
      <right/>
      <top style="thick">
        <color rgb="FFFFFFFF"/>
      </top>
      <bottom style="thick">
        <color rgb="FFFFFFFF"/>
      </bottom>
      <diagonal/>
    </border>
    <border>
      <left style="medium">
        <color rgb="FFFFFFFF"/>
      </left>
      <right/>
      <top style="thick">
        <color rgb="FFFFFFFF"/>
      </top>
      <bottom/>
      <diagonal/>
    </border>
    <border>
      <left style="medium">
        <color rgb="FFFFFFFF"/>
      </left>
      <right/>
      <top/>
      <bottom/>
      <diagonal/>
    </border>
    <border>
      <left style="medium">
        <color rgb="FFFFFFFF"/>
      </left>
      <right/>
      <top style="medium">
        <color rgb="FFFFFFFF"/>
      </top>
      <bottom/>
      <diagonal/>
    </border>
    <border>
      <left/>
      <right/>
      <top style="medium">
        <color rgb="FFFFFFFF"/>
      </top>
      <bottom/>
      <diagonal/>
    </border>
    <border>
      <left/>
      <right style="medium">
        <color rgb="FFFFFFFF"/>
      </right>
      <top style="medium">
        <color rgb="FFFFFFFF"/>
      </top>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style="medium">
        <color rgb="FFFFFFFF"/>
      </right>
      <top style="medium">
        <color rgb="FFFFFFFF"/>
      </top>
      <bottom style="medium">
        <color rgb="FFFFFFFF"/>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s>
  <cellStyleXfs count="8">
    <xf numFmtId="0" fontId="0" fillId="0" borderId="0"/>
    <xf numFmtId="9" fontId="1" fillId="0" borderId="0" applyFont="0" applyFill="0" applyBorder="0" applyAlignment="0" applyProtection="0"/>
    <xf numFmtId="0" fontId="6" fillId="0" borderId="0"/>
    <xf numFmtId="14" fontId="9" fillId="0" borderId="0" applyFont="0" applyFill="0" applyBorder="0" applyAlignment="0" applyProtection="0"/>
    <xf numFmtId="43" fontId="6" fillId="0" borderId="0" applyFont="0" applyFill="0" applyBorder="0" applyAlignment="0" applyProtection="0"/>
    <xf numFmtId="167" fontId="6" fillId="0" borderId="0">
      <alignment horizontal="right" vertical="top"/>
      <protection locked="0" hidden="1"/>
    </xf>
    <xf numFmtId="3" fontId="9" fillId="0" borderId="0" applyFont="0" applyFill="0" applyBorder="0" applyAlignment="0" applyProtection="0"/>
    <xf numFmtId="0" fontId="13" fillId="0" borderId="0" applyNumberFormat="0" applyFill="0" applyBorder="0" applyAlignment="0" applyProtection="0">
      <alignment vertical="top"/>
      <protection locked="0"/>
    </xf>
  </cellStyleXfs>
  <cellXfs count="255">
    <xf numFmtId="0" fontId="0" fillId="0" borderId="0" xfId="0"/>
    <xf numFmtId="0" fontId="0" fillId="0" borderId="0" xfId="0" applyAlignment="1">
      <alignment horizontal="center" vertical="center"/>
    </xf>
    <xf numFmtId="1" fontId="0" fillId="0" borderId="0" xfId="0" applyNumberFormat="1" applyBorder="1" applyProtection="1">
      <protection locked="0"/>
    </xf>
    <xf numFmtId="0" fontId="6" fillId="3" borderId="0" xfId="0" applyFont="1" applyFill="1" applyBorder="1" applyProtection="1"/>
    <xf numFmtId="0" fontId="0" fillId="0" borderId="0" xfId="0" applyAlignment="1">
      <alignment horizontal="center"/>
    </xf>
    <xf numFmtId="0" fontId="7" fillId="2" borderId="0" xfId="0" applyFont="1" applyFill="1" applyAlignment="1">
      <alignment horizontal="left" vertical="center"/>
    </xf>
    <xf numFmtId="0" fontId="4" fillId="0" borderId="1" xfId="0" applyFont="1" applyBorder="1" applyAlignment="1">
      <alignment vertical="center"/>
    </xf>
    <xf numFmtId="0" fontId="4" fillId="0" borderId="1" xfId="0" applyFont="1" applyBorder="1"/>
    <xf numFmtId="0" fontId="0" fillId="0" borderId="0" xfId="0" applyBorder="1"/>
    <xf numFmtId="0" fontId="0" fillId="0" borderId="0" xfId="0" applyFill="1"/>
    <xf numFmtId="0" fontId="7" fillId="0" borderId="0" xfId="0" applyFont="1" applyFill="1" applyAlignment="1">
      <alignment horizontal="left" vertical="center"/>
    </xf>
    <xf numFmtId="0" fontId="7" fillId="0" borderId="0" xfId="0" applyFont="1" applyFill="1" applyAlignment="1" applyProtection="1">
      <alignment horizontal="left" vertical="center"/>
      <protection locked="0"/>
    </xf>
    <xf numFmtId="0" fontId="0" fillId="0" borderId="0" xfId="0" applyAlignment="1">
      <alignment vertical="center"/>
    </xf>
    <xf numFmtId="0" fontId="7" fillId="0" borderId="0" xfId="0" applyFont="1"/>
    <xf numFmtId="0" fontId="16" fillId="0" borderId="0" xfId="0" applyFont="1"/>
    <xf numFmtId="0" fontId="4" fillId="0" borderId="0" xfId="0" applyFont="1" applyBorder="1" applyAlignment="1">
      <alignment vertical="center"/>
    </xf>
    <xf numFmtId="164" fontId="7" fillId="0" borderId="0" xfId="0" applyNumberFormat="1" applyFont="1" applyFill="1" applyBorder="1" applyAlignment="1" applyProtection="1">
      <alignment horizontal="left" vertical="center"/>
      <protection locked="0"/>
    </xf>
    <xf numFmtId="0" fontId="0" fillId="0" borderId="0" xfId="0" applyBorder="1" applyAlignment="1">
      <alignment vertical="center"/>
    </xf>
    <xf numFmtId="0" fontId="4" fillId="0" borderId="0" xfId="0" applyFont="1" applyBorder="1"/>
    <xf numFmtId="0" fontId="0" fillId="0" borderId="0" xfId="0" applyBorder="1" applyAlignment="1">
      <alignment horizontal="center" vertical="center"/>
    </xf>
    <xf numFmtId="0" fontId="0" fillId="0" borderId="0" xfId="0" applyBorder="1" applyAlignment="1">
      <alignment horizontal="center"/>
    </xf>
    <xf numFmtId="0" fontId="4" fillId="0" borderId="2" xfId="0" applyFont="1" applyBorder="1" applyAlignment="1">
      <alignment vertical="center"/>
    </xf>
    <xf numFmtId="164" fontId="4" fillId="0" borderId="2" xfId="0" applyNumberFormat="1" applyFont="1" applyBorder="1" applyAlignment="1">
      <alignment vertical="center"/>
    </xf>
    <xf numFmtId="0" fontId="2" fillId="2" borderId="2" xfId="0" applyFont="1" applyFill="1" applyBorder="1"/>
    <xf numFmtId="0" fontId="4" fillId="0" borderId="3" xfId="0" applyFont="1" applyBorder="1" applyAlignment="1">
      <alignment vertical="center"/>
    </xf>
    <xf numFmtId="164" fontId="4" fillId="0" borderId="3" xfId="0" applyNumberFormat="1" applyFont="1" applyBorder="1" applyAlignment="1">
      <alignment vertical="center"/>
    </xf>
    <xf numFmtId="0" fontId="2" fillId="2" borderId="3" xfId="0" applyFont="1" applyFill="1" applyBorder="1"/>
    <xf numFmtId="0" fontId="4" fillId="0" borderId="4" xfId="0" applyFont="1" applyBorder="1" applyAlignment="1">
      <alignment vertical="center"/>
    </xf>
    <xf numFmtId="164" fontId="4" fillId="0" borderId="4" xfId="0" applyNumberFormat="1" applyFont="1" applyBorder="1" applyAlignment="1">
      <alignment vertical="center"/>
    </xf>
    <xf numFmtId="0" fontId="2" fillId="2" borderId="4" xfId="0" applyFont="1" applyFill="1" applyBorder="1"/>
    <xf numFmtId="0" fontId="2" fillId="2" borderId="6" xfId="0" applyFont="1" applyFill="1" applyBorder="1"/>
    <xf numFmtId="0" fontId="2" fillId="2" borderId="7" xfId="0" applyFont="1" applyFill="1" applyBorder="1"/>
    <xf numFmtId="0" fontId="2" fillId="2" borderId="8" xfId="0" applyFont="1" applyFill="1" applyBorder="1"/>
    <xf numFmtId="0" fontId="7" fillId="0" borderId="0" xfId="0" applyFont="1" applyFill="1" applyAlignment="1" applyProtection="1">
      <alignment vertical="center"/>
      <protection locked="0"/>
    </xf>
    <xf numFmtId="0" fontId="21" fillId="0" borderId="2" xfId="0" applyFont="1" applyBorder="1" applyAlignment="1" applyProtection="1">
      <alignment vertical="center"/>
      <protection locked="0"/>
    </xf>
    <xf numFmtId="0" fontId="21" fillId="0" borderId="2" xfId="0" applyFont="1" applyBorder="1" applyAlignment="1" applyProtection="1">
      <alignment horizontal="center" vertical="center"/>
      <protection locked="0"/>
    </xf>
    <xf numFmtId="164" fontId="21" fillId="0" borderId="2" xfId="0" applyNumberFormat="1" applyFont="1" applyBorder="1" applyAlignment="1" applyProtection="1">
      <alignment horizontal="center" vertical="center"/>
      <protection locked="0"/>
    </xf>
    <xf numFmtId="168" fontId="21" fillId="0" borderId="2" xfId="0" applyNumberFormat="1" applyFont="1" applyBorder="1" applyAlignment="1" applyProtection="1">
      <alignment horizontal="center" vertical="center"/>
      <protection locked="0"/>
    </xf>
    <xf numFmtId="164" fontId="21" fillId="0" borderId="2" xfId="0" applyNumberFormat="1" applyFont="1" applyBorder="1" applyAlignment="1">
      <alignment horizontal="center" vertical="center"/>
    </xf>
    <xf numFmtId="9" fontId="21" fillId="0" borderId="2" xfId="1" applyFont="1" applyBorder="1" applyAlignment="1" applyProtection="1">
      <alignment horizontal="right" vertical="center"/>
      <protection locked="0"/>
    </xf>
    <xf numFmtId="0" fontId="21" fillId="0" borderId="2" xfId="1" applyNumberFormat="1" applyFont="1" applyBorder="1" applyAlignment="1" applyProtection="1">
      <alignment horizontal="right" vertical="center"/>
      <protection hidden="1"/>
    </xf>
    <xf numFmtId="0" fontId="21" fillId="0" borderId="3" xfId="0" applyFont="1" applyBorder="1" applyAlignment="1" applyProtection="1">
      <alignment vertical="center"/>
      <protection locked="0"/>
    </xf>
    <xf numFmtId="0" fontId="21" fillId="0" borderId="3" xfId="0" applyFont="1" applyBorder="1" applyAlignment="1" applyProtection="1">
      <alignment horizontal="center" vertical="center"/>
      <protection locked="0"/>
    </xf>
    <xf numFmtId="164" fontId="21" fillId="0" borderId="3" xfId="0" applyNumberFormat="1" applyFont="1" applyBorder="1" applyAlignment="1" applyProtection="1">
      <alignment horizontal="center" vertical="center"/>
      <protection locked="0"/>
    </xf>
    <xf numFmtId="168" fontId="21" fillId="0" borderId="3" xfId="0" applyNumberFormat="1" applyFont="1" applyBorder="1" applyAlignment="1" applyProtection="1">
      <alignment horizontal="center" vertical="center"/>
      <protection locked="0"/>
    </xf>
    <xf numFmtId="9" fontId="21" fillId="0" borderId="3" xfId="1" applyFont="1" applyBorder="1" applyAlignment="1" applyProtection="1">
      <alignment horizontal="right" vertical="center"/>
      <protection locked="0"/>
    </xf>
    <xf numFmtId="0" fontId="21" fillId="0" borderId="3" xfId="1" applyNumberFormat="1" applyFont="1" applyBorder="1" applyAlignment="1" applyProtection="1">
      <alignment horizontal="right" vertical="center"/>
      <protection hidden="1"/>
    </xf>
    <xf numFmtId="164" fontId="21" fillId="0" borderId="4" xfId="0" applyNumberFormat="1" applyFont="1" applyBorder="1" applyAlignment="1">
      <alignment horizontal="center" vertical="center"/>
    </xf>
    <xf numFmtId="0" fontId="6" fillId="0" borderId="0" xfId="2" applyProtection="1"/>
    <xf numFmtId="0" fontId="22" fillId="0" borderId="0" xfId="2" applyFont="1" applyProtection="1"/>
    <xf numFmtId="0" fontId="12" fillId="0" borderId="0" xfId="0" applyFont="1" applyFill="1" applyAlignment="1">
      <alignment vertical="center"/>
    </xf>
    <xf numFmtId="0" fontId="24" fillId="2" borderId="0" xfId="0" applyFont="1" applyFill="1" applyAlignment="1">
      <alignment horizontal="left" vertical="center"/>
    </xf>
    <xf numFmtId="164" fontId="25" fillId="0" borderId="0" xfId="0" applyNumberFormat="1" applyFont="1" applyFill="1" applyBorder="1" applyAlignment="1" applyProtection="1">
      <alignment vertical="center"/>
      <protection locked="0"/>
    </xf>
    <xf numFmtId="0" fontId="24" fillId="0" borderId="0" xfId="0" applyFont="1" applyFill="1" applyAlignment="1" applyProtection="1">
      <alignment vertical="center"/>
      <protection locked="0"/>
    </xf>
    <xf numFmtId="0" fontId="21" fillId="0" borderId="4" xfId="1" applyNumberFormat="1" applyFont="1" applyBorder="1" applyAlignment="1" applyProtection="1">
      <alignment horizontal="right" vertical="center"/>
      <protection hidden="1"/>
    </xf>
    <xf numFmtId="0" fontId="7" fillId="0" borderId="0"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center"/>
      <protection locked="0"/>
    </xf>
    <xf numFmtId="166" fontId="8" fillId="0" borderId="0" xfId="0" applyNumberFormat="1" applyFont="1" applyFill="1" applyBorder="1" applyAlignment="1" applyProtection="1">
      <alignment horizontal="left" vertical="center"/>
      <protection locked="0"/>
    </xf>
    <xf numFmtId="0" fontId="12" fillId="0" borderId="0" xfId="0" applyFont="1" applyFill="1" applyAlignment="1" applyProtection="1">
      <alignment horizontal="left" vertical="center"/>
      <protection locked="0"/>
    </xf>
    <xf numFmtId="0" fontId="12" fillId="0" borderId="0" xfId="0" applyFont="1" applyFill="1" applyAlignment="1">
      <alignment horizontal="right" vertical="center"/>
    </xf>
    <xf numFmtId="0" fontId="29" fillId="2" borderId="2" xfId="0" applyFont="1" applyFill="1" applyBorder="1"/>
    <xf numFmtId="0" fontId="32" fillId="0" borderId="0" xfId="0" applyFont="1" applyFill="1" applyAlignment="1">
      <alignment horizontal="center" vertical="center"/>
    </xf>
    <xf numFmtId="0" fontId="33" fillId="0" borderId="0" xfId="0" applyFont="1" applyFill="1" applyAlignment="1">
      <alignment vertical="center"/>
    </xf>
    <xf numFmtId="0" fontId="33" fillId="0" borderId="0" xfId="0" applyFont="1" applyFill="1" applyAlignment="1">
      <alignment vertical="top"/>
    </xf>
    <xf numFmtId="0" fontId="32" fillId="0" borderId="0" xfId="0" applyFont="1" applyFill="1" applyAlignment="1">
      <alignment horizontal="right" vertical="top"/>
    </xf>
    <xf numFmtId="0" fontId="24" fillId="0" borderId="0" xfId="0" applyFont="1" applyFill="1" applyAlignment="1">
      <alignment horizontal="center" vertical="top"/>
    </xf>
    <xf numFmtId="0" fontId="24" fillId="0" borderId="0" xfId="0" applyFont="1" applyFill="1" applyAlignment="1" applyProtection="1">
      <alignment horizontal="left" vertical="center"/>
      <protection locked="0"/>
    </xf>
    <xf numFmtId="0" fontId="7" fillId="2" borderId="0" xfId="0" applyFont="1" applyFill="1" applyBorder="1" applyAlignment="1" applyProtection="1">
      <alignment horizontal="right" vertical="center"/>
      <protection locked="0"/>
    </xf>
    <xf numFmtId="0" fontId="7" fillId="2" borderId="0" xfId="0" applyFont="1" applyFill="1" applyBorder="1" applyAlignment="1" applyProtection="1">
      <alignment horizontal="left" vertical="center"/>
      <protection locked="0"/>
    </xf>
    <xf numFmtId="0" fontId="32" fillId="0" borderId="0" xfId="0" applyFont="1" applyFill="1" applyAlignment="1">
      <alignment horizontal="right" vertical="center"/>
    </xf>
    <xf numFmtId="0" fontId="0" fillId="0" borderId="0" xfId="0" applyFill="1" applyAlignment="1">
      <alignment vertical="center"/>
    </xf>
    <xf numFmtId="0" fontId="24" fillId="0" borderId="0" xfId="0" applyFont="1" applyFill="1" applyAlignment="1">
      <alignment horizontal="center" vertical="center"/>
    </xf>
    <xf numFmtId="164" fontId="21" fillId="0" borderId="4" xfId="0" applyNumberFormat="1" applyFont="1" applyBorder="1" applyAlignment="1" applyProtection="1">
      <alignment horizontal="center" vertical="center"/>
      <protection locked="0"/>
    </xf>
    <xf numFmtId="168" fontId="21" fillId="0" borderId="4" xfId="0" applyNumberFormat="1" applyFont="1" applyBorder="1" applyAlignment="1" applyProtection="1">
      <alignment horizontal="center" vertical="center"/>
      <protection locked="0"/>
    </xf>
    <xf numFmtId="0" fontId="16" fillId="0" borderId="0" xfId="0" applyFont="1" applyBorder="1"/>
    <xf numFmtId="0" fontId="0" fillId="0" borderId="0" xfId="0" applyBorder="1" applyProtection="1">
      <protection locked="0"/>
    </xf>
    <xf numFmtId="0" fontId="7" fillId="0" borderId="21" xfId="0" applyFont="1" applyBorder="1" applyProtection="1">
      <protection locked="0"/>
    </xf>
    <xf numFmtId="0" fontId="0" fillId="0" borderId="22" xfId="0" applyFill="1" applyBorder="1" applyProtection="1">
      <protection locked="0"/>
    </xf>
    <xf numFmtId="0" fontId="0" fillId="0" borderId="22" xfId="0" applyBorder="1" applyProtection="1">
      <protection locked="0"/>
    </xf>
    <xf numFmtId="0" fontId="0" fillId="0" borderId="20" xfId="0" applyBorder="1" applyProtection="1">
      <protection locked="0"/>
    </xf>
    <xf numFmtId="9" fontId="0" fillId="0" borderId="20" xfId="1" applyFont="1" applyBorder="1" applyProtection="1">
      <protection locked="0"/>
    </xf>
    <xf numFmtId="169" fontId="6" fillId="3" borderId="21" xfId="0" applyNumberFormat="1" applyFont="1" applyFill="1" applyBorder="1" applyAlignment="1" applyProtection="1">
      <alignment horizontal="left" vertical="center"/>
    </xf>
    <xf numFmtId="170" fontId="6" fillId="3" borderId="22" xfId="0" applyNumberFormat="1" applyFont="1" applyFill="1" applyBorder="1" applyAlignment="1" applyProtection="1">
      <alignment horizontal="left" vertical="center"/>
    </xf>
    <xf numFmtId="171" fontId="6" fillId="3" borderId="22" xfId="0" applyNumberFormat="1" applyFont="1" applyFill="1" applyBorder="1" applyAlignment="1" applyProtection="1">
      <alignment horizontal="left" vertical="center"/>
    </xf>
    <xf numFmtId="164" fontId="0" fillId="0" borderId="22" xfId="0" applyNumberFormat="1" applyBorder="1" applyAlignment="1" applyProtection="1">
      <alignment horizontal="left"/>
      <protection locked="0"/>
    </xf>
    <xf numFmtId="172" fontId="6" fillId="3" borderId="22" xfId="0" applyNumberFormat="1" applyFont="1" applyFill="1" applyBorder="1" applyAlignment="1" applyProtection="1">
      <alignment horizontal="left" vertical="center"/>
    </xf>
    <xf numFmtId="173" fontId="6" fillId="3" borderId="22" xfId="0" applyNumberFormat="1" applyFont="1" applyFill="1" applyBorder="1" applyAlignment="1" applyProtection="1">
      <alignment horizontal="left" vertical="center"/>
    </xf>
    <xf numFmtId="174" fontId="6" fillId="3" borderId="22" xfId="0" applyNumberFormat="1" applyFont="1" applyFill="1" applyBorder="1" applyAlignment="1" applyProtection="1">
      <alignment horizontal="left" vertical="center"/>
    </xf>
    <xf numFmtId="175" fontId="6" fillId="3" borderId="22" xfId="0" applyNumberFormat="1" applyFont="1" applyFill="1" applyBorder="1" applyAlignment="1" applyProtection="1">
      <alignment horizontal="left" vertical="center"/>
    </xf>
    <xf numFmtId="176" fontId="6" fillId="3" borderId="22" xfId="0" applyNumberFormat="1" applyFont="1" applyFill="1" applyBorder="1" applyAlignment="1" applyProtection="1">
      <alignment horizontal="left" vertical="center"/>
    </xf>
    <xf numFmtId="177" fontId="6" fillId="3" borderId="22" xfId="0" applyNumberFormat="1" applyFont="1" applyFill="1" applyBorder="1" applyAlignment="1" applyProtection="1">
      <alignment horizontal="left" vertical="center"/>
    </xf>
    <xf numFmtId="178" fontId="6" fillId="3" borderId="22" xfId="0" applyNumberFormat="1" applyFont="1" applyFill="1" applyBorder="1" applyAlignment="1" applyProtection="1">
      <alignment horizontal="left" vertical="center"/>
    </xf>
    <xf numFmtId="179" fontId="6" fillId="3" borderId="22" xfId="0" applyNumberFormat="1" applyFont="1" applyFill="1" applyBorder="1" applyAlignment="1" applyProtection="1">
      <alignment horizontal="left" vertical="center"/>
    </xf>
    <xf numFmtId="180" fontId="6" fillId="3" borderId="22" xfId="0" applyNumberFormat="1" applyFont="1" applyFill="1" applyBorder="1" applyAlignment="1" applyProtection="1">
      <alignment horizontal="left" vertical="center"/>
    </xf>
    <xf numFmtId="181" fontId="6" fillId="3" borderId="22" xfId="0" applyNumberFormat="1" applyFont="1" applyFill="1" applyBorder="1" applyAlignment="1" applyProtection="1">
      <alignment horizontal="left" vertical="center"/>
    </xf>
    <xf numFmtId="182" fontId="6" fillId="3" borderId="22" xfId="0" applyNumberFormat="1" applyFont="1" applyFill="1" applyBorder="1" applyAlignment="1" applyProtection="1">
      <alignment horizontal="left" vertical="center"/>
    </xf>
    <xf numFmtId="183" fontId="6" fillId="3" borderId="22" xfId="0" applyNumberFormat="1" applyFont="1" applyFill="1" applyBorder="1" applyAlignment="1" applyProtection="1">
      <alignment horizontal="left" vertical="center"/>
    </xf>
    <xf numFmtId="184" fontId="6" fillId="3" borderId="22" xfId="0" applyNumberFormat="1" applyFont="1" applyFill="1" applyBorder="1" applyAlignment="1" applyProtection="1">
      <alignment horizontal="left" vertical="center"/>
    </xf>
    <xf numFmtId="185" fontId="6" fillId="3" borderId="22" xfId="0" applyNumberFormat="1" applyFont="1" applyFill="1" applyBorder="1" applyAlignment="1" applyProtection="1">
      <alignment horizontal="left" vertical="center"/>
    </xf>
    <xf numFmtId="186" fontId="6" fillId="3" borderId="22" xfId="0" applyNumberFormat="1" applyFont="1" applyFill="1" applyBorder="1" applyAlignment="1" applyProtection="1">
      <alignment horizontal="left" vertical="center"/>
    </xf>
    <xf numFmtId="187" fontId="6" fillId="3" borderId="22" xfId="0" applyNumberFormat="1" applyFont="1" applyFill="1" applyBorder="1" applyAlignment="1" applyProtection="1">
      <alignment horizontal="left" vertical="center"/>
    </xf>
    <xf numFmtId="188" fontId="6" fillId="3" borderId="22" xfId="0" applyNumberFormat="1" applyFont="1" applyFill="1" applyBorder="1" applyAlignment="1" applyProtection="1">
      <alignment horizontal="left" vertical="center"/>
    </xf>
    <xf numFmtId="189" fontId="6" fillId="3" borderId="22" xfId="0" applyNumberFormat="1" applyFont="1" applyFill="1" applyBorder="1" applyAlignment="1" applyProtection="1">
      <alignment horizontal="left" vertical="center"/>
    </xf>
    <xf numFmtId="190" fontId="6" fillId="3" borderId="22" xfId="0" applyNumberFormat="1" applyFont="1" applyFill="1" applyBorder="1" applyAlignment="1" applyProtection="1">
      <alignment horizontal="left" vertical="center"/>
    </xf>
    <xf numFmtId="191" fontId="6" fillId="3" borderId="22" xfId="0" applyNumberFormat="1" applyFont="1" applyFill="1" applyBorder="1" applyAlignment="1" applyProtection="1">
      <alignment horizontal="left" vertical="center"/>
    </xf>
    <xf numFmtId="164" fontId="0" fillId="0" borderId="20" xfId="0" applyNumberFormat="1" applyBorder="1" applyAlignment="1" applyProtection="1">
      <alignment horizontal="left"/>
      <protection locked="0"/>
    </xf>
    <xf numFmtId="9" fontId="7" fillId="3" borderId="21" xfId="1" applyFont="1" applyFill="1" applyBorder="1"/>
    <xf numFmtId="9" fontId="0" fillId="0" borderId="22" xfId="1" applyFont="1" applyBorder="1" applyProtection="1">
      <protection locked="0"/>
    </xf>
    <xf numFmtId="0" fontId="0" fillId="0" borderId="22" xfId="0" applyBorder="1"/>
    <xf numFmtId="0" fontId="0" fillId="0" borderId="20" xfId="0" applyBorder="1"/>
    <xf numFmtId="0" fontId="7" fillId="0" borderId="0" xfId="0" applyFont="1" applyBorder="1"/>
    <xf numFmtId="0" fontId="6" fillId="3" borderId="23" xfId="0" applyFont="1" applyFill="1" applyBorder="1" applyAlignment="1" applyProtection="1">
      <alignment horizontal="left" vertical="center"/>
    </xf>
    <xf numFmtId="1" fontId="7" fillId="0" borderId="24" xfId="0" applyNumberFormat="1" applyFont="1" applyBorder="1" applyProtection="1">
      <protection locked="0"/>
    </xf>
    <xf numFmtId="0" fontId="6" fillId="3" borderId="25" xfId="0" applyFont="1" applyFill="1" applyBorder="1" applyProtection="1"/>
    <xf numFmtId="0" fontId="6" fillId="3" borderId="26" xfId="0" applyFont="1" applyFill="1" applyBorder="1" applyAlignment="1" applyProtection="1">
      <alignment horizontal="left" vertical="center"/>
    </xf>
    <xf numFmtId="0" fontId="6" fillId="3" borderId="27" xfId="0" applyFont="1" applyFill="1" applyBorder="1" applyProtection="1"/>
    <xf numFmtId="0" fontId="6" fillId="3" borderId="26" xfId="0" applyFont="1" applyFill="1" applyBorder="1" applyProtection="1"/>
    <xf numFmtId="0" fontId="6" fillId="3" borderId="28" xfId="0" applyFont="1" applyFill="1" applyBorder="1" applyAlignment="1" applyProtection="1">
      <alignment horizontal="left" vertical="center"/>
    </xf>
    <xf numFmtId="0" fontId="6" fillId="3" borderId="29" xfId="0" applyFont="1" applyFill="1" applyBorder="1" applyProtection="1"/>
    <xf numFmtId="0" fontId="6" fillId="3" borderId="30" xfId="0" applyFont="1" applyFill="1" applyBorder="1" applyProtection="1"/>
    <xf numFmtId="0" fontId="7" fillId="3" borderId="21" xfId="0" applyFont="1" applyFill="1" applyBorder="1" applyAlignment="1" applyProtection="1">
      <alignment vertical="center"/>
      <protection hidden="1"/>
    </xf>
    <xf numFmtId="2" fontId="6" fillId="3" borderId="20" xfId="0" applyNumberFormat="1" applyFont="1" applyFill="1" applyBorder="1" applyAlignment="1" applyProtection="1">
      <alignment vertical="center"/>
      <protection hidden="1"/>
    </xf>
    <xf numFmtId="14" fontId="0" fillId="0" borderId="0" xfId="0" applyNumberFormat="1" applyFill="1" applyBorder="1" applyAlignment="1" applyProtection="1">
      <alignment horizontal="left"/>
    </xf>
    <xf numFmtId="14" fontId="6" fillId="0" borderId="0" xfId="0" applyNumberFormat="1" applyFont="1" applyFill="1" applyBorder="1" applyAlignment="1" applyProtection="1">
      <alignment vertical="center"/>
      <protection hidden="1"/>
    </xf>
    <xf numFmtId="14" fontId="0" fillId="0" borderId="21" xfId="0" applyNumberFormat="1" applyFill="1" applyBorder="1" applyAlignment="1" applyProtection="1">
      <alignment horizontal="left"/>
    </xf>
    <xf numFmtId="14" fontId="0" fillId="0" borderId="22" xfId="0" applyNumberFormat="1" applyFill="1" applyBorder="1" applyAlignment="1" applyProtection="1">
      <alignment horizontal="left"/>
    </xf>
    <xf numFmtId="14" fontId="0" fillId="0" borderId="20" xfId="0" applyNumberFormat="1" applyFill="1" applyBorder="1" applyAlignment="1" applyProtection="1">
      <alignment horizontal="left"/>
    </xf>
    <xf numFmtId="165" fontId="7" fillId="3" borderId="31" xfId="0" applyNumberFormat="1" applyFont="1" applyFill="1" applyBorder="1" applyAlignment="1" applyProtection="1">
      <alignment horizontal="left"/>
    </xf>
    <xf numFmtId="168" fontId="0" fillId="3" borderId="32" xfId="0" applyNumberFormat="1" applyFill="1" applyBorder="1" applyAlignment="1" applyProtection="1">
      <alignment horizontal="left"/>
    </xf>
    <xf numFmtId="193" fontId="0" fillId="3" borderId="32" xfId="0" applyNumberFormat="1" applyFill="1" applyBorder="1" applyAlignment="1" applyProtection="1">
      <alignment horizontal="left"/>
    </xf>
    <xf numFmtId="194" fontId="0" fillId="3" borderId="32" xfId="0" applyNumberFormat="1" applyFill="1" applyBorder="1" applyAlignment="1" applyProtection="1">
      <alignment horizontal="left"/>
    </xf>
    <xf numFmtId="195" fontId="0" fillId="3" borderId="32" xfId="0" applyNumberFormat="1" applyFill="1" applyBorder="1" applyAlignment="1" applyProtection="1">
      <alignment horizontal="left"/>
    </xf>
    <xf numFmtId="196" fontId="0" fillId="3" borderId="32" xfId="0" applyNumberFormat="1" applyFill="1" applyBorder="1" applyAlignment="1" applyProtection="1">
      <alignment horizontal="left"/>
    </xf>
    <xf numFmtId="197" fontId="0" fillId="3" borderId="32" xfId="0" applyNumberFormat="1" applyFill="1" applyBorder="1" applyAlignment="1" applyProtection="1">
      <alignment horizontal="left"/>
    </xf>
    <xf numFmtId="198" fontId="0" fillId="3" borderId="32" xfId="0" applyNumberFormat="1" applyFill="1" applyBorder="1" applyAlignment="1" applyProtection="1">
      <alignment horizontal="left"/>
    </xf>
    <xf numFmtId="199" fontId="0" fillId="3" borderId="32" xfId="0" applyNumberFormat="1" applyFill="1" applyBorder="1" applyAlignment="1" applyProtection="1">
      <alignment horizontal="left"/>
    </xf>
    <xf numFmtId="200" fontId="0" fillId="3" borderId="32" xfId="0" applyNumberFormat="1" applyFill="1" applyBorder="1" applyAlignment="1" applyProtection="1">
      <alignment horizontal="left"/>
    </xf>
    <xf numFmtId="201" fontId="0" fillId="3" borderId="32" xfId="0" applyNumberFormat="1" applyFill="1" applyBorder="1" applyAlignment="1" applyProtection="1">
      <alignment horizontal="left"/>
    </xf>
    <xf numFmtId="202" fontId="0" fillId="3" borderId="32" xfId="0" applyNumberFormat="1" applyFill="1" applyBorder="1" applyAlignment="1" applyProtection="1">
      <alignment horizontal="left"/>
    </xf>
    <xf numFmtId="203" fontId="0" fillId="3" borderId="32" xfId="0" applyNumberFormat="1" applyFill="1" applyBorder="1" applyAlignment="1" applyProtection="1">
      <alignment horizontal="left"/>
    </xf>
    <xf numFmtId="204" fontId="0" fillId="3" borderId="32" xfId="0" applyNumberFormat="1" applyFill="1" applyBorder="1" applyAlignment="1" applyProtection="1">
      <alignment horizontal="left"/>
    </xf>
    <xf numFmtId="205" fontId="0" fillId="3" borderId="32" xfId="0" applyNumberFormat="1" applyFill="1" applyBorder="1" applyAlignment="1" applyProtection="1">
      <alignment horizontal="left"/>
    </xf>
    <xf numFmtId="206" fontId="0" fillId="3" borderId="32" xfId="0" applyNumberFormat="1" applyFill="1" applyBorder="1" applyAlignment="1" applyProtection="1">
      <alignment horizontal="left"/>
    </xf>
    <xf numFmtId="207" fontId="0" fillId="3" borderId="32" xfId="0" applyNumberFormat="1" applyFill="1" applyBorder="1" applyAlignment="1" applyProtection="1">
      <alignment horizontal="left"/>
    </xf>
    <xf numFmtId="208" fontId="0" fillId="3" borderId="32" xfId="0" applyNumberFormat="1" applyFill="1" applyBorder="1" applyAlignment="1" applyProtection="1">
      <alignment horizontal="left"/>
    </xf>
    <xf numFmtId="168" fontId="0" fillId="0" borderId="32" xfId="0" applyNumberFormat="1" applyBorder="1" applyAlignment="1" applyProtection="1">
      <alignment horizontal="left"/>
      <protection locked="0"/>
    </xf>
    <xf numFmtId="168" fontId="0" fillId="0" borderId="33" xfId="0" applyNumberFormat="1" applyBorder="1" applyAlignment="1" applyProtection="1">
      <alignment horizontal="left"/>
      <protection locked="0"/>
    </xf>
    <xf numFmtId="192" fontId="21" fillId="0" borderId="10" xfId="0" applyNumberFormat="1" applyFont="1" applyBorder="1" applyAlignment="1" applyProtection="1">
      <alignment horizontal="left" vertical="center"/>
    </xf>
    <xf numFmtId="192" fontId="21" fillId="0" borderId="9" xfId="0" applyNumberFormat="1" applyFont="1" applyBorder="1" applyAlignment="1" applyProtection="1">
      <alignment horizontal="left" vertical="center"/>
    </xf>
    <xf numFmtId="192" fontId="21" fillId="0" borderId="11" xfId="0" applyNumberFormat="1" applyFont="1" applyBorder="1" applyAlignment="1" applyProtection="1">
      <alignment horizontal="left" vertical="center"/>
    </xf>
    <xf numFmtId="0" fontId="36" fillId="0" borderId="0" xfId="0" applyFont="1" applyFill="1" applyAlignment="1">
      <alignment horizontal="center" vertical="center"/>
    </xf>
    <xf numFmtId="0" fontId="37" fillId="0" borderId="0" xfId="0" applyFont="1" applyFill="1" applyAlignment="1">
      <alignment vertical="center"/>
    </xf>
    <xf numFmtId="0" fontId="36" fillId="0" borderId="0" xfId="0" applyFont="1" applyFill="1" applyAlignment="1">
      <alignment horizontal="left" vertical="center"/>
    </xf>
    <xf numFmtId="0" fontId="38" fillId="0" borderId="0" xfId="0" applyFont="1" applyFill="1" applyAlignment="1">
      <alignment vertical="center"/>
    </xf>
    <xf numFmtId="0" fontId="39" fillId="0" borderId="0" xfId="0" applyFont="1" applyFill="1" applyAlignment="1">
      <alignment vertical="center"/>
    </xf>
    <xf numFmtId="0" fontId="36" fillId="0" borderId="0" xfId="0" applyFont="1" applyFill="1" applyAlignment="1">
      <alignment horizontal="right" vertical="center"/>
    </xf>
    <xf numFmtId="0" fontId="38" fillId="0" borderId="0" xfId="0" applyFont="1" applyFill="1" applyAlignment="1">
      <alignment horizontal="center" vertical="center"/>
    </xf>
    <xf numFmtId="0" fontId="40"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38" fillId="0" borderId="0" xfId="0" applyFont="1" applyFill="1" applyBorder="1" applyAlignment="1" applyProtection="1">
      <alignment vertical="center"/>
      <protection hidden="1"/>
    </xf>
    <xf numFmtId="0" fontId="38" fillId="0" borderId="0" xfId="0" applyFont="1" applyFill="1" applyAlignment="1" applyProtection="1">
      <alignment horizontal="left" vertical="center"/>
      <protection locked="0"/>
    </xf>
    <xf numFmtId="0" fontId="36" fillId="0" borderId="0" xfId="0" applyFont="1" applyFill="1" applyAlignment="1" applyProtection="1">
      <alignment horizontal="left" vertical="center"/>
      <protection locked="0"/>
    </xf>
    <xf numFmtId="1" fontId="38" fillId="0" borderId="0" xfId="0" applyNumberFormat="1" applyFont="1" applyFill="1" applyAlignment="1" applyProtection="1">
      <alignment horizontal="left" vertical="center"/>
      <protection hidden="1"/>
    </xf>
    <xf numFmtId="0" fontId="38" fillId="0" borderId="0" xfId="0" applyFont="1" applyFill="1" applyAlignment="1" applyProtection="1">
      <alignment vertical="center"/>
      <protection locked="0"/>
    </xf>
    <xf numFmtId="0" fontId="38" fillId="2" borderId="0" xfId="0" applyFont="1" applyFill="1" applyAlignment="1">
      <alignment horizontal="left" vertical="center"/>
    </xf>
    <xf numFmtId="0" fontId="42" fillId="0" borderId="0" xfId="0" applyFont="1" applyFill="1" applyAlignment="1" applyProtection="1">
      <alignment horizontal="left" vertical="center"/>
      <protection locked="0"/>
    </xf>
    <xf numFmtId="164" fontId="38" fillId="0" borderId="0" xfId="0" applyNumberFormat="1" applyFont="1" applyFill="1" applyAlignment="1" applyProtection="1">
      <alignment horizontal="left" vertical="center"/>
      <protection locked="0"/>
    </xf>
    <xf numFmtId="0" fontId="15" fillId="4" borderId="14" xfId="0" applyFont="1" applyFill="1" applyBorder="1" applyAlignment="1">
      <alignment vertical="center"/>
    </xf>
    <xf numFmtId="0" fontId="16" fillId="4" borderId="12" xfId="0" applyFont="1" applyFill="1" applyBorder="1" applyAlignment="1">
      <alignment horizontal="center" vertical="center"/>
    </xf>
    <xf numFmtId="0" fontId="16" fillId="4" borderId="0" xfId="0" applyFont="1" applyFill="1" applyBorder="1" applyAlignment="1">
      <alignment vertical="center"/>
    </xf>
    <xf numFmtId="0" fontId="16" fillId="4" borderId="0" xfId="0" applyFont="1" applyFill="1" applyBorder="1" applyAlignment="1">
      <alignment horizontal="center" vertical="center"/>
    </xf>
    <xf numFmtId="0" fontId="17" fillId="4" borderId="0" xfId="0" applyNumberFormat="1" applyFont="1" applyFill="1" applyBorder="1" applyAlignment="1">
      <alignment vertical="center"/>
    </xf>
    <xf numFmtId="0" fontId="17" fillId="4" borderId="5" xfId="0" applyNumberFormat="1" applyFont="1" applyFill="1" applyBorder="1" applyAlignment="1">
      <alignment vertical="center"/>
    </xf>
    <xf numFmtId="0" fontId="15" fillId="4" borderId="12" xfId="0" applyFont="1" applyFill="1" applyBorder="1" applyAlignment="1">
      <alignment horizontal="center" vertical="center" wrapText="1"/>
    </xf>
    <xf numFmtId="0" fontId="15" fillId="4" borderId="0" xfId="0" applyFont="1" applyFill="1" applyBorder="1" applyAlignment="1">
      <alignment horizontal="left" vertical="center" wrapText="1"/>
    </xf>
    <xf numFmtId="0" fontId="15" fillId="4" borderId="0" xfId="0" applyFont="1" applyFill="1" applyBorder="1" applyAlignment="1">
      <alignment horizontal="center" vertical="center" wrapText="1"/>
    </xf>
    <xf numFmtId="0" fontId="15" fillId="4" borderId="0" xfId="0" applyFont="1" applyFill="1" applyBorder="1" applyAlignment="1">
      <alignment horizontal="right" vertical="center" wrapText="1"/>
    </xf>
    <xf numFmtId="0" fontId="18" fillId="4" borderId="0" xfId="0" applyFont="1" applyFill="1" applyBorder="1" applyAlignment="1">
      <alignment horizontal="right" vertical="center" wrapText="1"/>
    </xf>
    <xf numFmtId="166" fontId="17" fillId="4" borderId="0" xfId="0" applyNumberFormat="1" applyFont="1" applyFill="1" applyBorder="1" applyAlignment="1">
      <alignment vertical="center"/>
    </xf>
    <xf numFmtId="0" fontId="3" fillId="4" borderId="0" xfId="0" applyFont="1" applyFill="1" applyBorder="1" applyAlignment="1" applyProtection="1">
      <alignment horizontal="left" vertical="top" wrapText="1"/>
      <protection locked="0"/>
    </xf>
    <xf numFmtId="0" fontId="3" fillId="4" borderId="0" xfId="0" applyFont="1" applyFill="1" applyBorder="1" applyAlignment="1" applyProtection="1">
      <alignment horizontal="center" vertical="top" wrapText="1"/>
      <protection locked="0"/>
    </xf>
    <xf numFmtId="0" fontId="3" fillId="4" borderId="0" xfId="0" applyFont="1" applyFill="1" applyBorder="1" applyAlignment="1">
      <alignment horizontal="center" vertical="top" wrapText="1"/>
    </xf>
    <xf numFmtId="0" fontId="3" fillId="4" borderId="0" xfId="0" applyFont="1" applyFill="1" applyBorder="1" applyAlignment="1" applyProtection="1">
      <alignment horizontal="right" vertical="top" wrapText="1"/>
      <protection locked="0"/>
    </xf>
    <xf numFmtId="0" fontId="3" fillId="4" borderId="0" xfId="0" applyFont="1" applyFill="1" applyBorder="1" applyAlignment="1">
      <alignment horizontal="right" vertical="top" wrapText="1"/>
    </xf>
    <xf numFmtId="0" fontId="3" fillId="4" borderId="0" xfId="0" applyFont="1" applyFill="1" applyBorder="1" applyAlignment="1">
      <alignment horizontal="left" vertical="top" wrapText="1"/>
    </xf>
    <xf numFmtId="0" fontId="10" fillId="4" borderId="0" xfId="0" applyFont="1" applyFill="1" applyBorder="1" applyAlignment="1">
      <alignment horizontal="center" vertical="center"/>
    </xf>
    <xf numFmtId="0" fontId="11" fillId="4" borderId="0" xfId="0" applyFont="1" applyFill="1" applyBorder="1" applyAlignment="1">
      <alignment horizontal="center" vertical="center"/>
    </xf>
    <xf numFmtId="0" fontId="11" fillId="4" borderId="5" xfId="0" applyFont="1" applyFill="1" applyBorder="1" applyAlignment="1">
      <alignment horizontal="center" vertical="center"/>
    </xf>
    <xf numFmtId="0" fontId="20" fillId="4" borderId="0" xfId="0" applyFont="1" applyFill="1" applyBorder="1" applyAlignment="1">
      <alignment vertical="center"/>
    </xf>
    <xf numFmtId="0" fontId="5" fillId="4" borderId="0" xfId="0" applyFont="1" applyFill="1" applyBorder="1" applyAlignment="1">
      <alignment vertical="center"/>
    </xf>
    <xf numFmtId="0" fontId="5" fillId="4" borderId="5" xfId="0" applyFont="1" applyFill="1" applyBorder="1" applyAlignment="1">
      <alignment horizontal="right" vertical="center"/>
    </xf>
    <xf numFmtId="0" fontId="43" fillId="4" borderId="12" xfId="0" applyFont="1" applyFill="1" applyBorder="1" applyAlignment="1" applyProtection="1">
      <alignment horizontal="center" vertical="center" wrapText="1"/>
      <protection locked="0"/>
    </xf>
    <xf numFmtId="0" fontId="44" fillId="4" borderId="12" xfId="0" applyFont="1" applyFill="1" applyBorder="1" applyAlignment="1">
      <alignment vertical="center"/>
    </xf>
    <xf numFmtId="0" fontId="38" fillId="4" borderId="12" xfId="0" applyFont="1" applyFill="1" applyBorder="1" applyAlignment="1">
      <alignment horizontal="center" vertical="center"/>
    </xf>
    <xf numFmtId="0" fontId="38" fillId="4" borderId="0" xfId="0" applyFont="1" applyFill="1" applyBorder="1"/>
    <xf numFmtId="0" fontId="38" fillId="4" borderId="0" xfId="0" applyFont="1" applyFill="1" applyBorder="1" applyAlignment="1">
      <alignment horizontal="center"/>
    </xf>
    <xf numFmtId="166" fontId="45" fillId="4" borderId="0" xfId="0" applyNumberFormat="1" applyFont="1" applyFill="1" applyBorder="1" applyAlignment="1">
      <alignment vertical="center" textRotation="90"/>
    </xf>
    <xf numFmtId="166" fontId="45" fillId="4" borderId="5" xfId="0" applyNumberFormat="1" applyFont="1" applyFill="1" applyBorder="1" applyAlignment="1">
      <alignment vertical="center" textRotation="90"/>
    </xf>
    <xf numFmtId="0" fontId="19" fillId="4" borderId="0" xfId="0" applyFont="1" applyFill="1" applyBorder="1"/>
    <xf numFmtId="0" fontId="19" fillId="4" borderId="0" xfId="0" applyFont="1" applyFill="1" applyBorder="1" applyAlignment="1">
      <alignment horizontal="left"/>
    </xf>
    <xf numFmtId="0" fontId="16" fillId="4" borderId="0" xfId="0" applyFont="1" applyFill="1" applyBorder="1"/>
    <xf numFmtId="0" fontId="16" fillId="4" borderId="0" xfId="0" applyFont="1" applyFill="1" applyBorder="1" applyAlignment="1">
      <alignment horizontal="center"/>
    </xf>
    <xf numFmtId="0" fontId="19" fillId="4" borderId="0" xfId="0" applyFont="1" applyFill="1" applyBorder="1" applyAlignment="1">
      <alignment horizontal="center" vertical="top"/>
    </xf>
    <xf numFmtId="0" fontId="0" fillId="4" borderId="0" xfId="0" applyFill="1" applyBorder="1" applyAlignment="1">
      <alignment horizontal="center"/>
    </xf>
    <xf numFmtId="0" fontId="19" fillId="4" borderId="0" xfId="0" applyFont="1" applyFill="1" applyBorder="1" applyAlignment="1"/>
    <xf numFmtId="0" fontId="34" fillId="4" borderId="0" xfId="0" applyFont="1" applyFill="1" applyBorder="1" applyAlignment="1">
      <alignment vertical="center" wrapText="1"/>
    </xf>
    <xf numFmtId="0" fontId="5" fillId="4" borderId="0" xfId="0" applyFont="1" applyFill="1"/>
    <xf numFmtId="0" fontId="23" fillId="4" borderId="0" xfId="0" applyFont="1" applyFill="1"/>
    <xf numFmtId="0" fontId="0" fillId="4" borderId="0" xfId="0" applyFill="1"/>
    <xf numFmtId="0" fontId="7" fillId="4" borderId="0" xfId="0" applyFont="1" applyFill="1"/>
    <xf numFmtId="0" fontId="26" fillId="4" borderId="0" xfId="0" applyNumberFormat="1" applyFont="1" applyFill="1" applyBorder="1" applyAlignment="1">
      <alignment horizontal="left" vertical="center"/>
    </xf>
    <xf numFmtId="0" fontId="26" fillId="4" borderId="5" xfId="0" applyNumberFormat="1" applyFont="1" applyFill="1" applyBorder="1" applyAlignment="1">
      <alignment horizontal="left" vertical="center"/>
    </xf>
    <xf numFmtId="166" fontId="27" fillId="4" borderId="0" xfId="0" applyNumberFormat="1" applyFont="1" applyFill="1" applyBorder="1" applyAlignment="1">
      <alignment horizontal="left" vertical="top"/>
    </xf>
    <xf numFmtId="166" fontId="27" fillId="4" borderId="5" xfId="0" applyNumberFormat="1" applyFont="1" applyFill="1" applyBorder="1" applyAlignment="1">
      <alignment horizontal="left" vertical="top"/>
    </xf>
    <xf numFmtId="0" fontId="28" fillId="4" borderId="0" xfId="0" applyFont="1" applyFill="1" applyBorder="1" applyAlignment="1">
      <alignment horizontal="left"/>
    </xf>
    <xf numFmtId="0" fontId="28" fillId="4" borderId="5" xfId="0" applyFont="1" applyFill="1" applyBorder="1" applyAlignment="1">
      <alignment horizontal="left"/>
    </xf>
    <xf numFmtId="0" fontId="5" fillId="4" borderId="0" xfId="0" applyFont="1" applyFill="1" applyBorder="1" applyAlignment="1">
      <alignment horizontal="right" vertical="center"/>
    </xf>
    <xf numFmtId="0" fontId="0" fillId="4" borderId="0" xfId="0" applyFill="1" applyBorder="1"/>
    <xf numFmtId="0" fontId="0" fillId="4" borderId="5" xfId="0" applyFill="1" applyBorder="1"/>
    <xf numFmtId="0" fontId="0" fillId="4" borderId="17" xfId="0" applyFill="1" applyBorder="1" applyAlignment="1">
      <alignment vertical="center"/>
    </xf>
    <xf numFmtId="0" fontId="36" fillId="0" borderId="0" xfId="0" applyFont="1" applyFill="1" applyAlignment="1">
      <alignment horizontal="left" vertical="top"/>
    </xf>
    <xf numFmtId="0" fontId="38" fillId="0" borderId="0" xfId="0" applyFont="1" applyFill="1"/>
    <xf numFmtId="0" fontId="39" fillId="0" borderId="0" xfId="0" applyFont="1" applyFill="1" applyAlignment="1">
      <alignment vertical="top"/>
    </xf>
    <xf numFmtId="0" fontId="36" fillId="0" borderId="0" xfId="0" applyFont="1" applyFill="1" applyAlignment="1">
      <alignment horizontal="right" vertical="top"/>
    </xf>
    <xf numFmtId="0" fontId="38" fillId="0" borderId="0" xfId="0" applyFont="1" applyFill="1" applyAlignment="1">
      <alignment horizontal="center" vertical="top"/>
    </xf>
    <xf numFmtId="0" fontId="15" fillId="4" borderId="19" xfId="0" applyFont="1" applyFill="1" applyBorder="1" applyAlignment="1">
      <alignment horizontal="right" vertical="center"/>
    </xf>
    <xf numFmtId="0" fontId="21" fillId="0" borderId="4" xfId="0" applyFont="1" applyBorder="1" applyAlignment="1" applyProtection="1">
      <alignment vertical="center"/>
      <protection locked="0"/>
    </xf>
    <xf numFmtId="0" fontId="21" fillId="0" borderId="4" xfId="0" applyFont="1" applyBorder="1" applyAlignment="1" applyProtection="1">
      <alignment horizontal="center" vertical="center"/>
      <protection locked="0"/>
    </xf>
    <xf numFmtId="9" fontId="21" fillId="0" borderId="4" xfId="1" applyFont="1" applyBorder="1" applyAlignment="1" applyProtection="1">
      <alignment horizontal="right" vertical="center"/>
      <protection locked="0"/>
    </xf>
    <xf numFmtId="0" fontId="19" fillId="4" borderId="0" xfId="0" applyFont="1" applyFill="1" applyBorder="1" applyAlignment="1">
      <alignment horizontal="center"/>
    </xf>
    <xf numFmtId="0" fontId="5" fillId="4" borderId="17" xfId="0" applyFont="1" applyFill="1" applyBorder="1" applyAlignment="1">
      <alignment horizontal="right" vertical="center"/>
    </xf>
    <xf numFmtId="0" fontId="5" fillId="4" borderId="16" xfId="0" applyFont="1" applyFill="1" applyBorder="1" applyAlignment="1">
      <alignment horizontal="left" vertical="center"/>
    </xf>
    <xf numFmtId="0" fontId="5" fillId="4" borderId="17" xfId="0" applyFont="1" applyFill="1" applyBorder="1" applyAlignment="1">
      <alignment horizontal="left" vertical="center"/>
    </xf>
    <xf numFmtId="0" fontId="15" fillId="4" borderId="14" xfId="0" applyFont="1" applyFill="1" applyBorder="1" applyAlignment="1">
      <alignment horizontal="right" vertical="center"/>
    </xf>
    <xf numFmtId="0" fontId="15" fillId="4" borderId="15" xfId="0" applyFont="1" applyFill="1" applyBorder="1" applyAlignment="1">
      <alignment horizontal="right" vertical="center"/>
    </xf>
    <xf numFmtId="0" fontId="15" fillId="4" borderId="14" xfId="0" applyFont="1" applyFill="1" applyBorder="1" applyAlignment="1">
      <alignment horizontal="left" vertical="center"/>
    </xf>
    <xf numFmtId="0" fontId="19" fillId="4" borderId="0" xfId="0" applyFont="1" applyFill="1" applyBorder="1" applyAlignment="1">
      <alignment horizontal="center"/>
    </xf>
    <xf numFmtId="0" fontId="5" fillId="4" borderId="17" xfId="0" applyFont="1" applyFill="1" applyBorder="1" applyAlignment="1">
      <alignment horizontal="right" vertical="center"/>
    </xf>
    <xf numFmtId="0" fontId="5" fillId="4" borderId="18" xfId="0" applyFont="1" applyFill="1" applyBorder="1" applyAlignment="1">
      <alignment horizontal="right" vertical="center"/>
    </xf>
    <xf numFmtId="0" fontId="5" fillId="4" borderId="16" xfId="0" applyFont="1" applyFill="1" applyBorder="1" applyAlignment="1">
      <alignment horizontal="left" vertical="center"/>
    </xf>
    <xf numFmtId="0" fontId="5" fillId="4" borderId="17" xfId="0" applyFont="1" applyFill="1" applyBorder="1" applyAlignment="1">
      <alignment horizontal="left" vertical="center"/>
    </xf>
    <xf numFmtId="0" fontId="15" fillId="4" borderId="14" xfId="0" applyFont="1" applyFill="1" applyBorder="1" applyAlignment="1">
      <alignment horizontal="right" vertical="center"/>
    </xf>
    <xf numFmtId="0" fontId="15" fillId="4" borderId="15" xfId="0" applyFont="1" applyFill="1" applyBorder="1" applyAlignment="1">
      <alignment horizontal="right" vertical="center"/>
    </xf>
    <xf numFmtId="166" fontId="17" fillId="4" borderId="0" xfId="0" applyNumberFormat="1" applyFont="1" applyFill="1" applyBorder="1" applyAlignment="1">
      <alignment horizontal="left" vertical="center"/>
    </xf>
    <xf numFmtId="0" fontId="17" fillId="4" borderId="0" xfId="0" applyNumberFormat="1" applyFont="1" applyFill="1" applyBorder="1" applyAlignment="1">
      <alignment horizontal="left" vertical="center"/>
    </xf>
    <xf numFmtId="0" fontId="15" fillId="4" borderId="13" xfId="0" applyFont="1" applyFill="1" applyBorder="1" applyAlignment="1">
      <alignment horizontal="left" vertical="center"/>
    </xf>
    <xf numFmtId="0" fontId="15" fillId="4" borderId="14" xfId="0" applyFont="1" applyFill="1" applyBorder="1" applyAlignment="1">
      <alignment horizontal="left" vertical="center"/>
    </xf>
    <xf numFmtId="0" fontId="14" fillId="0" borderId="0" xfId="7" applyFont="1" applyAlignment="1" applyProtection="1">
      <alignment horizontal="left" vertical="center"/>
    </xf>
    <xf numFmtId="0" fontId="7" fillId="2" borderId="0" xfId="0" applyFont="1" applyFill="1" applyBorder="1" applyAlignment="1" applyProtection="1">
      <alignment horizontal="right" vertical="center"/>
      <protection locked="0"/>
    </xf>
    <xf numFmtId="0" fontId="7" fillId="2" borderId="0" xfId="0" applyFont="1" applyFill="1" applyBorder="1" applyAlignment="1" applyProtection="1">
      <alignment horizontal="left" vertical="center"/>
      <protection locked="0"/>
    </xf>
    <xf numFmtId="166" fontId="17" fillId="4" borderId="5" xfId="0" applyNumberFormat="1" applyFont="1" applyFill="1" applyBorder="1" applyAlignment="1">
      <alignment horizontal="left" vertical="center"/>
    </xf>
    <xf numFmtId="164" fontId="35" fillId="0" borderId="0" xfId="0" applyNumberFormat="1" applyFont="1" applyFill="1" applyBorder="1" applyAlignment="1" applyProtection="1">
      <alignment horizontal="left" vertical="center"/>
      <protection locked="0"/>
    </xf>
    <xf numFmtId="0" fontId="26" fillId="4" borderId="0" xfId="0" applyNumberFormat="1" applyFont="1" applyFill="1" applyBorder="1" applyAlignment="1">
      <alignment horizontal="center" vertical="center"/>
    </xf>
    <xf numFmtId="166" fontId="30" fillId="4" borderId="0" xfId="0" applyNumberFormat="1" applyFont="1" applyFill="1" applyBorder="1" applyAlignment="1">
      <alignment horizontal="center" vertical="center" textRotation="90"/>
    </xf>
    <xf numFmtId="0" fontId="31" fillId="4" borderId="0" xfId="0" applyFont="1" applyFill="1" applyBorder="1" applyAlignment="1">
      <alignment horizontal="right" vertical="center"/>
    </xf>
  </cellXfs>
  <cellStyles count="8">
    <cellStyle name="Datum" xfId="3"/>
    <cellStyle name="Komma 2" xfId="4"/>
    <cellStyle name="Link" xfId="7" builtinId="8"/>
    <cellStyle name="Prozent" xfId="1" builtinId="5"/>
    <cellStyle name="Standard" xfId="0" builtinId="0"/>
    <cellStyle name="Standard 2" xfId="2"/>
    <cellStyle name="StandardDatum" xfId="5"/>
    <cellStyle name="Zahl" xfId="6"/>
  </cellStyles>
  <dxfs count="55">
    <dxf>
      <fill>
        <patternFill>
          <fgColor indexed="64"/>
          <bgColor rgb="FFF8F8F8"/>
        </patternFill>
      </fill>
    </dxf>
    <dxf>
      <fill>
        <patternFill>
          <fgColor indexed="64"/>
          <bgColor rgb="FFC0C0C0"/>
        </patternFill>
      </fill>
    </dxf>
    <dxf>
      <fill>
        <patternFill>
          <fgColor indexed="64"/>
          <bgColor rgb="FFF8F8F8"/>
        </patternFill>
      </fill>
    </dxf>
    <dxf>
      <fill>
        <patternFill>
          <fgColor indexed="64"/>
          <bgColor rgb="FFC0C0C0"/>
        </patternFill>
      </fill>
    </dxf>
    <dxf>
      <font>
        <b/>
        <i val="0"/>
        <color rgb="FFFF0000"/>
      </font>
      <fill>
        <patternFill patternType="none">
          <bgColor indexed="65"/>
        </patternFill>
      </fill>
    </dxf>
    <dxf>
      <fill>
        <patternFill>
          <fgColor indexed="64"/>
          <bgColor rgb="FFFF0000"/>
        </patternFill>
      </fill>
    </dxf>
    <dxf>
      <fill>
        <patternFill patternType="solid">
          <fgColor indexed="64"/>
          <bgColor rgb="FF1A2501"/>
        </patternFill>
      </fill>
    </dxf>
    <dxf>
      <fill>
        <patternFill patternType="solid">
          <fgColor indexed="64"/>
          <bgColor rgb="FF538235"/>
        </patternFill>
      </fill>
    </dxf>
    <dxf>
      <fill>
        <patternFill patternType="solid">
          <fgColor indexed="64"/>
          <bgColor rgb="FF99D709"/>
        </patternFill>
      </fill>
    </dxf>
    <dxf>
      <fill>
        <patternFill patternType="solid">
          <fgColor indexed="64"/>
          <bgColor rgb="FFFFCC00"/>
        </patternFill>
      </fill>
    </dxf>
    <dxf>
      <fill>
        <patternFill patternType="solid">
          <fgColor indexed="64"/>
          <bgColor rgb="FFE8E8E8"/>
        </patternFill>
      </fill>
    </dxf>
    <dxf>
      <fill>
        <patternFill patternType="solid">
          <fgColor indexed="64"/>
          <bgColor rgb="FFE8E8E8"/>
        </patternFill>
      </fill>
    </dxf>
    <dxf>
      <fill>
        <patternFill>
          <fgColor indexed="64"/>
          <bgColor rgb="FFC0C0C0"/>
        </patternFill>
      </fill>
    </dxf>
    <dxf>
      <fill>
        <patternFill>
          <fgColor indexed="64"/>
          <bgColor rgb="FFF8F8F8"/>
        </patternFill>
      </fill>
    </dxf>
    <dxf>
      <font>
        <b/>
        <i val="0"/>
        <color rgb="FFFF0000"/>
      </font>
      <fill>
        <patternFill patternType="none">
          <bgColor indexed="65"/>
        </patternFill>
      </fill>
    </dxf>
    <dxf>
      <fill>
        <patternFill>
          <fgColor indexed="64"/>
          <bgColor rgb="FFF8F8F8"/>
        </patternFill>
      </fill>
    </dxf>
    <dxf>
      <fill>
        <patternFill>
          <fgColor indexed="64"/>
          <bgColor rgb="FFC0C0C0"/>
        </patternFill>
      </fill>
    </dxf>
    <dxf>
      <fill>
        <patternFill>
          <fgColor indexed="64"/>
          <bgColor rgb="FFFF0000"/>
        </patternFill>
      </fill>
    </dxf>
    <dxf>
      <fill>
        <patternFill patternType="solid">
          <fgColor indexed="64"/>
          <bgColor rgb="FF1A2501"/>
        </patternFill>
      </fill>
    </dxf>
    <dxf>
      <fill>
        <patternFill patternType="solid">
          <fgColor indexed="64"/>
          <bgColor rgb="FF538235"/>
        </patternFill>
      </fill>
    </dxf>
    <dxf>
      <fill>
        <patternFill patternType="solid">
          <fgColor indexed="64"/>
          <bgColor rgb="FF99D709"/>
        </patternFill>
      </fill>
    </dxf>
    <dxf>
      <fill>
        <patternFill patternType="solid">
          <fgColor indexed="64"/>
          <bgColor rgb="FFFFCC00"/>
        </patternFill>
      </fill>
    </dxf>
    <dxf>
      <fill>
        <patternFill patternType="solid">
          <fgColor indexed="64"/>
          <bgColor rgb="FFE8E8E8"/>
        </patternFill>
      </fill>
    </dxf>
    <dxf>
      <fill>
        <patternFill patternType="solid">
          <fgColor indexed="64"/>
          <bgColor rgb="FFE8E8E8"/>
        </patternFill>
      </fill>
    </dxf>
    <dxf>
      <fill>
        <patternFill>
          <fgColor indexed="64"/>
          <bgColor rgb="FFC0C0C0"/>
        </patternFill>
      </fill>
    </dxf>
    <dxf>
      <fill>
        <patternFill>
          <fgColor indexed="64"/>
          <bgColor rgb="FFF8F8F8"/>
        </patternFill>
      </fill>
    </dxf>
    <dxf>
      <font>
        <b/>
        <i val="0"/>
        <color rgb="FFFF0000"/>
      </font>
      <fill>
        <patternFill patternType="none">
          <bgColor indexed="65"/>
        </patternFill>
      </fill>
    </dxf>
    <dxf>
      <fill>
        <patternFill>
          <fgColor indexed="64"/>
          <bgColor rgb="FFF8F8F8"/>
        </patternFill>
      </fill>
    </dxf>
    <dxf>
      <fill>
        <patternFill>
          <fgColor indexed="64"/>
          <bgColor rgb="FFC0C0C0"/>
        </patternFill>
      </fill>
    </dxf>
    <dxf>
      <fill>
        <patternFill>
          <fgColor indexed="64"/>
          <bgColor rgb="FFF8F8F8"/>
        </patternFill>
      </fill>
    </dxf>
    <dxf>
      <fill>
        <patternFill>
          <fgColor indexed="64"/>
          <bgColor rgb="FFC0C0C0"/>
        </patternFill>
      </fill>
    </dxf>
    <dxf>
      <fill>
        <patternFill>
          <fgColor indexed="64"/>
          <bgColor rgb="FFF8F8F8"/>
        </patternFill>
      </fill>
    </dxf>
    <dxf>
      <fill>
        <patternFill>
          <fgColor indexed="64"/>
          <bgColor rgb="FFC0C0C0"/>
        </patternFill>
      </fill>
    </dxf>
    <dxf>
      <fill>
        <patternFill>
          <fgColor indexed="64"/>
          <bgColor rgb="FFF8F8F8"/>
        </patternFill>
      </fill>
    </dxf>
    <dxf>
      <fill>
        <patternFill>
          <fgColor indexed="64"/>
          <bgColor rgb="FFC0C0C0"/>
        </patternFill>
      </fill>
    </dxf>
    <dxf>
      <fill>
        <patternFill>
          <fgColor indexed="64"/>
          <bgColor rgb="FFF8F8F8"/>
        </patternFill>
      </fill>
    </dxf>
    <dxf>
      <fill>
        <patternFill>
          <fgColor indexed="64"/>
          <bgColor rgb="FFC0C0C0"/>
        </patternFill>
      </fill>
    </dxf>
    <dxf>
      <fill>
        <patternFill>
          <fgColor indexed="64"/>
          <bgColor rgb="FFF8F8F8"/>
        </patternFill>
      </fill>
    </dxf>
    <dxf>
      <fill>
        <patternFill>
          <fgColor indexed="64"/>
          <bgColor rgb="FFC0C0C0"/>
        </patternFill>
      </fill>
    </dxf>
    <dxf>
      <font>
        <b/>
        <i val="0"/>
        <color rgb="FFFF0000"/>
      </font>
      <fill>
        <patternFill patternType="none">
          <bgColor indexed="65"/>
        </patternFill>
      </fill>
    </dxf>
    <dxf>
      <fill>
        <patternFill>
          <fgColor indexed="64"/>
          <bgColor rgb="FFF8F8F8"/>
        </patternFill>
      </fill>
    </dxf>
    <dxf>
      <fill>
        <patternFill>
          <fgColor indexed="64"/>
          <bgColor rgb="FFC0C0C0"/>
        </patternFill>
      </fill>
    </dxf>
    <dxf>
      <fill>
        <patternFill>
          <fgColor indexed="64"/>
          <bgColor rgb="FFF8F8F8"/>
        </patternFill>
      </fill>
    </dxf>
    <dxf>
      <fill>
        <patternFill>
          <fgColor indexed="64"/>
          <bgColor rgb="FFC0C0C0"/>
        </patternFill>
      </fill>
    </dxf>
    <dxf>
      <font>
        <b/>
        <i val="0"/>
        <color rgb="FFFF0000"/>
      </font>
      <fill>
        <patternFill patternType="none">
          <bgColor indexed="65"/>
        </patternFill>
      </fill>
    </dxf>
    <dxf>
      <fill>
        <patternFill>
          <fgColor indexed="64"/>
          <bgColor rgb="FFF8F8F8"/>
        </patternFill>
      </fill>
    </dxf>
    <dxf>
      <fill>
        <patternFill>
          <fgColor indexed="64"/>
          <bgColor rgb="FFC0C0C0"/>
        </patternFill>
      </fill>
    </dxf>
    <dxf>
      <fill>
        <patternFill>
          <fgColor indexed="64"/>
          <bgColor rgb="FFF8F8F8"/>
        </patternFill>
      </fill>
    </dxf>
    <dxf>
      <fill>
        <patternFill>
          <fgColor indexed="64"/>
          <bgColor rgb="FFC0C0C0"/>
        </patternFill>
      </fill>
    </dxf>
    <dxf>
      <font>
        <b/>
        <i val="0"/>
        <color rgb="FFFF0000"/>
      </font>
      <fill>
        <patternFill patternType="none">
          <bgColor indexed="65"/>
        </patternFill>
      </fill>
    </dxf>
    <dxf>
      <fill>
        <patternFill>
          <fgColor indexed="64"/>
          <bgColor rgb="FFF8F8F8"/>
        </patternFill>
      </fill>
    </dxf>
    <dxf>
      <fill>
        <patternFill>
          <fgColor indexed="64"/>
          <bgColor rgb="FFC0C0C0"/>
        </patternFill>
      </fill>
    </dxf>
    <dxf>
      <fill>
        <patternFill>
          <fgColor indexed="64"/>
          <bgColor rgb="FFF8F8F8"/>
        </patternFill>
      </fill>
    </dxf>
    <dxf>
      <fill>
        <patternFill>
          <fgColor indexed="64"/>
          <bgColor rgb="FFC0C0C0"/>
        </patternFill>
      </fill>
    </dxf>
    <dxf>
      <font>
        <b/>
        <i val="0"/>
        <color rgb="FFFF0000"/>
      </font>
      <fill>
        <patternFill patternType="none">
          <bgColor indexed="65"/>
        </patternFill>
      </fill>
    </dxf>
  </dxfs>
  <tableStyles count="0" defaultTableStyle="TableStyleMedium2" defaultPivotStyle="PivotStyleLight16"/>
  <colors>
    <mruColors>
      <color rgb="FFCFCFCF"/>
      <color rgb="FF646464"/>
      <color rgb="FF191919"/>
      <color rgb="FFAC193D"/>
      <color rgb="FF99D709"/>
      <color rgb="FF4D0B1B"/>
      <color rgb="FF232323"/>
      <color rgb="FF545454"/>
      <color rgb="FFE8E8E8"/>
      <color rgb="FFA5A5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9.png"/><Relationship Id="rId18" Type="http://schemas.openxmlformats.org/officeDocument/2006/relationships/hyperlink" Target="http://www.meinevorlagen.com/projektmanagement/terminplan-projektplan/#FAQ" TargetMode="External"/><Relationship Id="rId26" Type="http://schemas.openxmlformats.org/officeDocument/2006/relationships/hyperlink" Target="#Projektplan_9M!A1"/><Relationship Id="rId3" Type="http://schemas.openxmlformats.org/officeDocument/2006/relationships/hyperlink" Target="http://www.meinevorlagen.com/projektmanagement/projektplan-terminplan/" TargetMode="External"/><Relationship Id="rId21" Type="http://schemas.openxmlformats.org/officeDocument/2006/relationships/image" Target="../media/image13.png"/><Relationship Id="rId7" Type="http://schemas.openxmlformats.org/officeDocument/2006/relationships/image" Target="../media/image5.emf"/><Relationship Id="rId12" Type="http://schemas.openxmlformats.org/officeDocument/2006/relationships/image" Target="../media/image8.png"/><Relationship Id="rId17" Type="http://schemas.openxmlformats.org/officeDocument/2006/relationships/image" Target="../media/image12.png"/><Relationship Id="rId25" Type="http://schemas.openxmlformats.org/officeDocument/2006/relationships/hyperlink" Target="#Projektplan!A1"/><Relationship Id="rId2" Type="http://schemas.openxmlformats.org/officeDocument/2006/relationships/image" Target="../media/image1.png"/><Relationship Id="rId16" Type="http://schemas.openxmlformats.org/officeDocument/2006/relationships/image" Target="../media/image11.png"/><Relationship Id="rId20" Type="http://schemas.openxmlformats.org/officeDocument/2006/relationships/hyperlink" Target="http://www.meinevorlagen.com" TargetMode="External"/><Relationship Id="rId29" Type="http://schemas.openxmlformats.org/officeDocument/2006/relationships/image" Target="../media/image15.png"/><Relationship Id="rId1" Type="http://schemas.openxmlformats.org/officeDocument/2006/relationships/hyperlink" Target="http://www.meinevorlagen.com/projektmanagement/projektplan-terminplan/#Projektplan-Videoanleitung" TargetMode="External"/><Relationship Id="rId6" Type="http://schemas.openxmlformats.org/officeDocument/2006/relationships/image" Target="../media/image4.emf"/><Relationship Id="rId11" Type="http://schemas.openxmlformats.org/officeDocument/2006/relationships/hyperlink" Target="http://www.meinevorlagen.com/projektmanagement/nutzwertanalyse/" TargetMode="External"/><Relationship Id="rId24" Type="http://schemas.openxmlformats.org/officeDocument/2006/relationships/image" Target="../media/image14.png"/><Relationship Id="rId5" Type="http://schemas.openxmlformats.org/officeDocument/2006/relationships/image" Target="../media/image3.png"/><Relationship Id="rId15" Type="http://schemas.openxmlformats.org/officeDocument/2006/relationships/image" Target="../media/image10.png"/><Relationship Id="rId23" Type="http://schemas.openxmlformats.org/officeDocument/2006/relationships/hyperlink" Target="#Projektplan_12M!A1"/><Relationship Id="rId28" Type="http://schemas.openxmlformats.org/officeDocument/2006/relationships/hyperlink" Target="#Stammdaten!A1"/><Relationship Id="rId10" Type="http://schemas.openxmlformats.org/officeDocument/2006/relationships/image" Target="../media/image7.png"/><Relationship Id="rId19" Type="http://schemas.openxmlformats.org/officeDocument/2006/relationships/hyperlink" Target="http://www.meinevorlagen.com/projektmanagement/terminplan-projektplan/#Anleitung" TargetMode="External"/><Relationship Id="rId31" Type="http://schemas.openxmlformats.org/officeDocument/2006/relationships/hyperlink" Target="#Projektplan_24M!A1"/><Relationship Id="rId4" Type="http://schemas.openxmlformats.org/officeDocument/2006/relationships/image" Target="../media/image2.png"/><Relationship Id="rId9" Type="http://schemas.openxmlformats.org/officeDocument/2006/relationships/hyperlink" Target="http://www.meinevorlagen.com/projektmanagement/meilenstein-zeitachse/" TargetMode="External"/><Relationship Id="rId14" Type="http://schemas.openxmlformats.org/officeDocument/2006/relationships/hyperlink" Target="http://www.meinevorlagen.com/projektmanagement/to-do-liste/" TargetMode="External"/><Relationship Id="rId22" Type="http://schemas.openxmlformats.org/officeDocument/2006/relationships/hyperlink" Target="#Farbgenerator!A1"/><Relationship Id="rId27" Type="http://schemas.openxmlformats.org/officeDocument/2006/relationships/hyperlink" Target="#Projektplan_4M!A1"/><Relationship Id="rId30"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733423</xdr:colOff>
      <xdr:row>0</xdr:row>
      <xdr:rowOff>57150</xdr:rowOff>
    </xdr:from>
    <xdr:to>
      <xdr:col>20</xdr:col>
      <xdr:colOff>40821</xdr:colOff>
      <xdr:row>4</xdr:row>
      <xdr:rowOff>123825</xdr:rowOff>
    </xdr:to>
    <xdr:sp macro="" textlink="">
      <xdr:nvSpPr>
        <xdr:cNvPr id="2" name="Abgerundetes Rechteck 1"/>
        <xdr:cNvSpPr/>
      </xdr:nvSpPr>
      <xdr:spPr>
        <a:xfrm>
          <a:off x="733423" y="57150"/>
          <a:ext cx="14547398" cy="714375"/>
        </a:xfrm>
        <a:prstGeom prst="roundRect">
          <a:avLst>
            <a:gd name="adj" fmla="val 5313"/>
          </a:avLst>
        </a:prstGeom>
        <a:solidFill>
          <a:srgbClr val="EEEC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ctr"/>
        <a:lstStyle/>
        <a:p>
          <a:pPr marL="0" indent="0" algn="ctr"/>
          <a:r>
            <a:rPr lang="de-CH" sz="1100" b="1" baseline="0">
              <a:solidFill>
                <a:schemeClr val="dk1"/>
              </a:solidFill>
              <a:effectLst/>
              <a:latin typeface="+mn-lt"/>
              <a:ea typeface="+mn-ea"/>
              <a:cs typeface="+mn-cs"/>
            </a:rPr>
            <a:t>  </a:t>
          </a:r>
          <a:r>
            <a:rPr lang="de-CH" sz="4400" b="1" baseline="0">
              <a:solidFill>
                <a:srgbClr val="99D709"/>
              </a:solidFill>
              <a:effectLst/>
              <a:latin typeface="Wingdings" pitchFamily="2" charset="2"/>
              <a:ea typeface="+mn-ea"/>
              <a:cs typeface="+mn-cs"/>
            </a:rPr>
            <a:t>Ü</a:t>
          </a:r>
          <a:r>
            <a:rPr lang="de-CH" sz="3600" b="1">
              <a:solidFill>
                <a:srgbClr val="99D709"/>
              </a:solidFill>
              <a:effectLst/>
              <a:latin typeface="+mn-lt"/>
              <a:ea typeface="+mn-ea"/>
              <a:cs typeface="+mn-cs"/>
            </a:rPr>
            <a:t> Einführung </a:t>
          </a:r>
          <a:r>
            <a:rPr lang="de-CH" sz="4400" b="1" smtClean="0">
              <a:solidFill>
                <a:srgbClr val="99D709"/>
              </a:solidFill>
              <a:effectLst/>
              <a:latin typeface="Wingdings" pitchFamily="2" charset="2"/>
              <a:ea typeface="+mn-ea"/>
              <a:cs typeface="+mn-cs"/>
            </a:rPr>
            <a:t>Û</a:t>
          </a:r>
          <a:endParaRPr lang="de-CH" sz="4400" b="1">
            <a:solidFill>
              <a:srgbClr val="99D709"/>
            </a:solidFill>
            <a:effectLst/>
            <a:latin typeface="Wingdings" pitchFamily="2" charset="2"/>
            <a:ea typeface="+mn-ea"/>
            <a:cs typeface="+mn-cs"/>
          </a:endParaRPr>
        </a:p>
      </xdr:txBody>
    </xdr:sp>
    <xdr:clientData fPrintsWithSheet="0"/>
  </xdr:twoCellAnchor>
  <xdr:twoCellAnchor>
    <xdr:from>
      <xdr:col>0</xdr:col>
      <xdr:colOff>682747</xdr:colOff>
      <xdr:row>29</xdr:row>
      <xdr:rowOff>16327</xdr:rowOff>
    </xdr:from>
    <xdr:to>
      <xdr:col>20</xdr:col>
      <xdr:colOff>13606</xdr:colOff>
      <xdr:row>110</xdr:row>
      <xdr:rowOff>7620</xdr:rowOff>
    </xdr:to>
    <xdr:sp macro="" textlink="">
      <xdr:nvSpPr>
        <xdr:cNvPr id="3" name="Abgerundetes Rechteck 2"/>
        <xdr:cNvSpPr/>
      </xdr:nvSpPr>
      <xdr:spPr>
        <a:xfrm>
          <a:off x="682747" y="4712152"/>
          <a:ext cx="14570859" cy="13192943"/>
        </a:xfrm>
        <a:prstGeom prst="roundRect">
          <a:avLst>
            <a:gd name="adj" fmla="val 1197"/>
          </a:avLst>
        </a:prstGeom>
        <a:solidFill>
          <a:srgbClr val="EEEC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lgn="l"/>
          <a:r>
            <a:rPr lang="de-CH" sz="3600" b="1">
              <a:solidFill>
                <a:srgbClr val="99D709"/>
              </a:solidFill>
              <a:effectLst/>
              <a:latin typeface="+mn-lt"/>
              <a:ea typeface="+mn-ea"/>
              <a:cs typeface="+mn-cs"/>
            </a:rPr>
            <a:t>Tipps und Tricks zum</a:t>
          </a:r>
          <a:r>
            <a:rPr lang="de-CH" sz="3600" b="1" baseline="0">
              <a:solidFill>
                <a:srgbClr val="99D709"/>
              </a:solidFill>
              <a:effectLst/>
              <a:latin typeface="+mn-lt"/>
              <a:ea typeface="+mn-ea"/>
              <a:cs typeface="+mn-cs"/>
            </a:rPr>
            <a:t> Projektplan</a:t>
          </a:r>
        </a:p>
        <a:p>
          <a:pPr eaLnBrk="1" fontAlgn="auto" latinLnBrk="0" hangingPunct="1"/>
          <a:r>
            <a:rPr lang="de-CH" sz="1200">
              <a:solidFill>
                <a:schemeClr val="dk1"/>
              </a:solidFill>
              <a:effectLst/>
              <a:latin typeface="+mn-lt"/>
              <a:ea typeface="+mn-ea"/>
              <a:cs typeface="+mn-cs"/>
            </a:rPr>
            <a:t>Unter dem nachfolgendem Link (einfach drauf klicken) findest du viele hilfreiche Tipps und Tricks, </a:t>
          </a:r>
        </a:p>
        <a:p>
          <a:pPr eaLnBrk="1" fontAlgn="auto" latinLnBrk="0" hangingPunct="1"/>
          <a:r>
            <a:rPr lang="de-CH" sz="1200">
              <a:solidFill>
                <a:schemeClr val="dk1"/>
              </a:solidFill>
              <a:effectLst/>
              <a:latin typeface="+mn-lt"/>
              <a:ea typeface="+mn-ea"/>
              <a:cs typeface="+mn-cs"/>
            </a:rPr>
            <a:t>als Text und als Video, wie du am bestem mit dem Tool arbeitest.</a:t>
          </a:r>
          <a:r>
            <a:rPr lang="de-CH" sz="1200" b="1" baseline="0">
              <a:solidFill>
                <a:schemeClr val="dk1"/>
              </a:solidFill>
              <a:effectLst/>
              <a:latin typeface="+mn-lt"/>
              <a:ea typeface="+mn-ea"/>
              <a:cs typeface="+mn-cs"/>
            </a:rPr>
            <a:t> </a:t>
          </a:r>
          <a:endParaRPr lang="de-CH" sz="16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500" b="1">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050" b="1">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de-CH" sz="1050" b="1">
              <a:solidFill>
                <a:srgbClr val="99D709"/>
              </a:solidFill>
              <a:effectLst/>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de-CH" sz="1050" b="1">
              <a:solidFill>
                <a:srgbClr val="99D709"/>
              </a:solidFill>
              <a:effectLst/>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de-CH" sz="1800" b="1">
              <a:solidFill>
                <a:srgbClr val="99D709"/>
              </a:solidFill>
              <a:effectLst/>
              <a:latin typeface="+mn-lt"/>
              <a:ea typeface="+mn-ea"/>
              <a:cs typeface="+mn-cs"/>
            </a:rPr>
            <a:t>www.meinevorlagen.com/projektmanagement/projektplan-terminplan</a:t>
          </a:r>
          <a:r>
            <a:rPr lang="de-CH" sz="1200" b="1">
              <a:solidFill>
                <a:srgbClr val="99D709"/>
              </a:solidFill>
              <a:effectLst/>
              <a:latin typeface="+mn-lt"/>
              <a:ea typeface="+mn-ea"/>
              <a:cs typeface="+mn-cs"/>
            </a:rPr>
            <a:t>/</a:t>
          </a:r>
          <a:endParaRPr lang="de-CH" sz="1050" b="1">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05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050" b="1" baseline="0">
            <a:solidFill>
              <a:srgbClr val="99D709"/>
            </a:solidFill>
            <a:effectLst/>
            <a:latin typeface="+mn-lt"/>
            <a:ea typeface="+mn-ea"/>
            <a:cs typeface="+mn-cs"/>
          </a:endParaRPr>
        </a:p>
        <a:p>
          <a:r>
            <a:rPr lang="de-CH" sz="1800" b="1">
              <a:solidFill>
                <a:srgbClr val="99D709"/>
              </a:solidFill>
              <a:effectLst/>
              <a:latin typeface="+mn-lt"/>
              <a:ea typeface="+mn-ea"/>
              <a:cs typeface="+mn-cs"/>
            </a:rPr>
            <a:t>Kurzanleitung</a:t>
          </a:r>
          <a:r>
            <a:rPr lang="de-CH" sz="1800" b="1" baseline="0">
              <a:solidFill>
                <a:srgbClr val="99D709"/>
              </a:solidFill>
              <a:effectLst/>
              <a:latin typeface="+mn-lt"/>
              <a:ea typeface="+mn-ea"/>
              <a:cs typeface="+mn-cs"/>
            </a:rPr>
            <a:t> </a:t>
          </a:r>
          <a:r>
            <a:rPr lang="de-CH" sz="1800" b="1">
              <a:solidFill>
                <a:srgbClr val="99D709"/>
              </a:solidFill>
              <a:effectLst/>
              <a:latin typeface="+mn-lt"/>
              <a:ea typeface="+mn-ea"/>
              <a:cs typeface="+mn-cs"/>
            </a:rPr>
            <a:t>Projektplan:</a:t>
          </a:r>
        </a:p>
        <a:p>
          <a:endParaRPr lang="de-CH" sz="1600">
            <a:effectLst/>
          </a:endParaRPr>
        </a:p>
        <a:p>
          <a:pPr eaLnBrk="1" fontAlgn="auto" latinLnBrk="0" hangingPunct="1"/>
          <a:r>
            <a:rPr lang="de-CH" sz="1600" b="1">
              <a:solidFill>
                <a:srgbClr val="99D709"/>
              </a:solidFill>
              <a:effectLst/>
              <a:latin typeface="+mn-lt"/>
              <a:ea typeface="+mn-ea"/>
              <a:cs typeface="+mn-cs"/>
            </a:rPr>
            <a:t>1.) </a:t>
          </a:r>
          <a:r>
            <a:rPr lang="de-CH" sz="1600">
              <a:solidFill>
                <a:schemeClr val="dk1"/>
              </a:solidFill>
              <a:effectLst/>
              <a:latin typeface="+mn-lt"/>
              <a:ea typeface="+mn-ea"/>
              <a:cs typeface="+mn-cs"/>
            </a:rPr>
            <a:t>Möchtest du eine andere Farbe, dann gehe zum Farbgenerator und ändere die Farben. Entweder Farben selber definieren oder eine der Vorlagen hineinkopieren.</a:t>
          </a:r>
          <a:endParaRPr lang="de-CH" sz="1600">
            <a:effectLst/>
          </a:endParaRPr>
        </a:p>
        <a:p>
          <a:endParaRPr lang="de-CH" sz="16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CH" sz="1600" b="1">
              <a:solidFill>
                <a:srgbClr val="99D709"/>
              </a:solidFill>
              <a:effectLst/>
              <a:latin typeface="+mn-lt"/>
              <a:ea typeface="+mn-ea"/>
              <a:cs typeface="+mn-cs"/>
            </a:rPr>
            <a:t>2.)</a:t>
          </a:r>
          <a:r>
            <a:rPr lang="de-CH" sz="1600" b="1" baseline="0">
              <a:solidFill>
                <a:srgbClr val="99D709"/>
              </a:solidFill>
              <a:effectLst/>
              <a:latin typeface="+mn-lt"/>
              <a:ea typeface="+mn-ea"/>
              <a:cs typeface="+mn-cs"/>
            </a:rPr>
            <a:t> </a:t>
          </a:r>
          <a:r>
            <a:rPr lang="de-CH" sz="1600">
              <a:solidFill>
                <a:schemeClr val="dk1"/>
              </a:solidFill>
              <a:effectLst/>
              <a:latin typeface="+mn-lt"/>
              <a:ea typeface="+mn-ea"/>
              <a:cs typeface="+mn-cs"/>
            </a:rPr>
            <a:t>Löschen alle Beispiel Daten (oder schauen am besten noch kurz die Verknüpfungen als Beispiel an) =&gt; Auf Button </a:t>
          </a:r>
          <a:r>
            <a:rPr lang="de-CH" sz="1600" b="1">
              <a:solidFill>
                <a:srgbClr val="99D709"/>
              </a:solidFill>
              <a:effectLst/>
              <a:latin typeface="+mn-lt"/>
              <a:ea typeface="+mn-ea"/>
              <a:cs typeface="+mn-cs"/>
            </a:rPr>
            <a:t>„Projektplan löschen“ </a:t>
          </a:r>
          <a:r>
            <a:rPr lang="de-CH" sz="1600">
              <a:solidFill>
                <a:schemeClr val="dk1"/>
              </a:solidFill>
              <a:effectLst/>
              <a:latin typeface="+mn-lt"/>
              <a:ea typeface="+mn-ea"/>
              <a:cs typeface="+mn-cs"/>
            </a:rPr>
            <a:t>klicken</a:t>
          </a:r>
          <a:endParaRPr lang="de-CH" sz="1600">
            <a:effectLst/>
          </a:endParaRPr>
        </a:p>
        <a:p>
          <a:endParaRPr lang="de-CH" sz="1600" b="1">
            <a:solidFill>
              <a:schemeClr val="dk1"/>
            </a:solidFill>
            <a:effectLst/>
            <a:latin typeface="+mn-lt"/>
            <a:ea typeface="+mn-ea"/>
            <a:cs typeface="+mn-cs"/>
          </a:endParaRPr>
        </a:p>
        <a:p>
          <a:r>
            <a:rPr lang="de-CH" sz="1600" b="1">
              <a:solidFill>
                <a:srgbClr val="99D709"/>
              </a:solidFill>
              <a:effectLst/>
              <a:latin typeface="+mn-lt"/>
              <a:ea typeface="+mn-ea"/>
              <a:cs typeface="+mn-cs"/>
            </a:rPr>
            <a:t>3.)</a:t>
          </a:r>
          <a:r>
            <a:rPr lang="de-CH" sz="1600" b="1" baseline="0">
              <a:solidFill>
                <a:srgbClr val="99D709"/>
              </a:solidFill>
              <a:effectLst/>
              <a:latin typeface="+mn-lt"/>
              <a:ea typeface="+mn-ea"/>
              <a:cs typeface="+mn-cs"/>
            </a:rPr>
            <a:t> </a:t>
          </a:r>
          <a:r>
            <a:rPr lang="de-CH" sz="1600">
              <a:solidFill>
                <a:schemeClr val="dk1"/>
              </a:solidFill>
              <a:effectLst/>
              <a:latin typeface="+mn-lt"/>
              <a:ea typeface="+mn-ea"/>
              <a:cs typeface="+mn-cs"/>
            </a:rPr>
            <a:t>Gehe auf das Register/Tabelle </a:t>
          </a:r>
          <a:r>
            <a:rPr lang="de-CH" sz="1600" b="1">
              <a:solidFill>
                <a:srgbClr val="99D709"/>
              </a:solidFill>
              <a:effectLst/>
              <a:latin typeface="+mn-lt"/>
              <a:ea typeface="+mn-ea"/>
              <a:cs typeface="+mn-cs"/>
            </a:rPr>
            <a:t>Stammdaten</a:t>
          </a:r>
          <a:r>
            <a:rPr lang="de-CH" sz="1600">
              <a:solidFill>
                <a:schemeClr val="dk1"/>
              </a:solidFill>
              <a:effectLst/>
              <a:latin typeface="+mn-lt"/>
              <a:ea typeface="+mn-ea"/>
              <a:cs typeface="+mn-cs"/>
            </a:rPr>
            <a:t> und füll für dich die relevanten Elemente aus. Die ist kein Muss aber erleichtert das Arbeiten.</a:t>
          </a:r>
          <a:endParaRPr lang="de-CH" sz="1600">
            <a:effectLst/>
          </a:endParaRPr>
        </a:p>
        <a:p>
          <a:endParaRPr lang="de-CH" sz="1600" b="1">
            <a:solidFill>
              <a:schemeClr val="dk1"/>
            </a:solidFill>
            <a:effectLst/>
            <a:latin typeface="+mn-lt"/>
            <a:ea typeface="+mn-ea"/>
            <a:cs typeface="+mn-cs"/>
          </a:endParaRPr>
        </a:p>
        <a:p>
          <a:r>
            <a:rPr lang="de-CH" sz="1600" b="1">
              <a:solidFill>
                <a:srgbClr val="99D709"/>
              </a:solidFill>
              <a:effectLst/>
              <a:latin typeface="+mn-lt"/>
              <a:ea typeface="+mn-ea"/>
              <a:cs typeface="+mn-cs"/>
            </a:rPr>
            <a:t>4)</a:t>
          </a:r>
          <a:r>
            <a:rPr lang="de-CH" sz="1600" b="1" baseline="0">
              <a:solidFill>
                <a:srgbClr val="99D709"/>
              </a:solidFill>
              <a:effectLst/>
              <a:latin typeface="+mn-lt"/>
              <a:ea typeface="+mn-ea"/>
              <a:cs typeface="+mn-cs"/>
            </a:rPr>
            <a:t> </a:t>
          </a:r>
          <a:r>
            <a:rPr lang="de-CH" sz="1600">
              <a:solidFill>
                <a:schemeClr val="dk1"/>
              </a:solidFill>
              <a:effectLst/>
              <a:latin typeface="+mn-lt"/>
              <a:ea typeface="+mn-ea"/>
              <a:cs typeface="+mn-cs"/>
            </a:rPr>
            <a:t>Gehe zum Projektstart und gibt dein Projektstarttermin ein, somit richtet sich die Zeitachse nach deinem Projekt aus.</a:t>
          </a:r>
          <a:endParaRPr lang="de-CH" sz="1600">
            <a:effectLst/>
          </a:endParaRPr>
        </a:p>
        <a:p>
          <a:endParaRPr lang="de-CH" sz="1600" b="1">
            <a:solidFill>
              <a:schemeClr val="dk1"/>
            </a:solidFill>
            <a:effectLst/>
            <a:latin typeface="+mn-lt"/>
            <a:ea typeface="+mn-ea"/>
            <a:cs typeface="+mn-cs"/>
          </a:endParaRPr>
        </a:p>
        <a:p>
          <a:r>
            <a:rPr lang="de-CH" sz="1600" b="1">
              <a:solidFill>
                <a:srgbClr val="99D709"/>
              </a:solidFill>
              <a:effectLst/>
              <a:latin typeface="+mn-lt"/>
              <a:ea typeface="+mn-ea"/>
              <a:cs typeface="+mn-cs"/>
            </a:rPr>
            <a:t>5.)</a:t>
          </a:r>
          <a:r>
            <a:rPr lang="de-CH" sz="1600" b="1" baseline="0">
              <a:solidFill>
                <a:srgbClr val="99D709"/>
              </a:solidFill>
              <a:effectLst/>
              <a:latin typeface="+mn-lt"/>
              <a:ea typeface="+mn-ea"/>
              <a:cs typeface="+mn-cs"/>
            </a:rPr>
            <a:t> </a:t>
          </a:r>
          <a:r>
            <a:rPr lang="de-CH" sz="1600">
              <a:solidFill>
                <a:schemeClr val="dk1"/>
              </a:solidFill>
              <a:effectLst/>
              <a:latin typeface="+mn-lt"/>
              <a:ea typeface="+mn-ea"/>
              <a:cs typeface="+mn-cs"/>
            </a:rPr>
            <a:t>Nun kannst du schon die einzelnen Aufgaben terminieren</a:t>
          </a:r>
          <a:endParaRPr lang="de-CH" sz="1600">
            <a:effectLst/>
          </a:endParaRPr>
        </a:p>
        <a:p>
          <a:r>
            <a:rPr lang="de-CH" sz="1600">
              <a:solidFill>
                <a:schemeClr val="dk1"/>
              </a:solidFill>
              <a:effectLst/>
              <a:latin typeface="+mn-lt"/>
              <a:ea typeface="+mn-ea"/>
              <a:cs typeface="+mn-cs"/>
            </a:rPr>
            <a:t>Hier unterscheidet das Tool zwischen „Hauptaufgaben“ beginnen mit ganzer Zahl (z.B. 1, 2, 3, …) und Teilaufgaben (z.B. 1.01, 1.02, 1.03, …).</a:t>
          </a:r>
          <a:endParaRPr lang="de-CH" sz="1600">
            <a:effectLst/>
          </a:endParaRPr>
        </a:p>
        <a:p>
          <a:r>
            <a:rPr lang="de-CH" sz="1600">
              <a:solidFill>
                <a:schemeClr val="dk1"/>
              </a:solidFill>
              <a:effectLst/>
              <a:latin typeface="+mn-lt"/>
              <a:ea typeface="+mn-ea"/>
              <a:cs typeface="+mn-cs"/>
            </a:rPr>
            <a:t>Jede Aufgabe braucht einen Start und eine Dauer. Falls die Aufgabe einen Meilenstein ist, gibst du einfach ein grosses M ein</a:t>
          </a:r>
          <a:endParaRPr lang="de-CH" sz="1600">
            <a:effectLst/>
          </a:endParaRPr>
        </a:p>
        <a:p>
          <a:r>
            <a:rPr lang="de-CH" sz="1600">
              <a:solidFill>
                <a:schemeClr val="dk1"/>
              </a:solidFill>
              <a:effectLst/>
              <a:latin typeface="+mn-lt"/>
              <a:ea typeface="+mn-ea"/>
              <a:cs typeface="+mn-cs"/>
            </a:rPr>
            <a:t>Der Endtermin wird automatisch berechnet</a:t>
          </a:r>
          <a:endParaRPr lang="de-CH" sz="1600">
            <a:effectLst/>
          </a:endParaRPr>
        </a:p>
        <a:p>
          <a:r>
            <a:rPr lang="de-CH" sz="1600">
              <a:solidFill>
                <a:schemeClr val="dk1"/>
              </a:solidFill>
              <a:effectLst/>
              <a:latin typeface="+mn-lt"/>
              <a:ea typeface="+mn-ea"/>
              <a:cs typeface="+mn-cs"/>
            </a:rPr>
            <a:t>Zusätzlich kannst du einen Status eingeben, somit siehst du immer wie der aktuelle Stand ist.</a:t>
          </a:r>
          <a:endParaRPr lang="de-CH" sz="1600">
            <a:effectLst/>
          </a:endParaRPr>
        </a:p>
        <a:p>
          <a:endParaRPr lang="de-CH" sz="1600" b="1">
            <a:solidFill>
              <a:schemeClr val="dk1"/>
            </a:solidFill>
            <a:effectLst/>
            <a:latin typeface="+mn-lt"/>
            <a:ea typeface="+mn-ea"/>
            <a:cs typeface="+mn-cs"/>
          </a:endParaRPr>
        </a:p>
        <a:p>
          <a:r>
            <a:rPr lang="de-CH" sz="1600" b="1">
              <a:solidFill>
                <a:srgbClr val="99D709"/>
              </a:solidFill>
              <a:effectLst/>
              <a:latin typeface="+mn-lt"/>
              <a:ea typeface="+mn-ea"/>
              <a:cs typeface="+mn-cs"/>
            </a:rPr>
            <a:t>6.)</a:t>
          </a:r>
          <a:r>
            <a:rPr lang="de-CH" sz="1600" b="1" baseline="0">
              <a:solidFill>
                <a:srgbClr val="99D709"/>
              </a:solidFill>
              <a:effectLst/>
              <a:latin typeface="+mn-lt"/>
              <a:ea typeface="+mn-ea"/>
              <a:cs typeface="+mn-cs"/>
            </a:rPr>
            <a:t> </a:t>
          </a:r>
          <a:r>
            <a:rPr lang="de-CH" sz="1600">
              <a:solidFill>
                <a:schemeClr val="dk1"/>
              </a:solidFill>
              <a:effectLst/>
              <a:latin typeface="+mn-lt"/>
              <a:ea typeface="+mn-ea"/>
              <a:cs typeface="+mn-cs"/>
            </a:rPr>
            <a:t>Die Ampel (grün, rot oder orange) signalisiert den aktuellen Stand. Sollte dein Projekt hinter dem Termin sein, wird dies entweder orange oder rot. Die Einstellungen kannst du je nach Bedarf in den Stammdaten ändern.</a:t>
          </a:r>
        </a:p>
        <a:p>
          <a:endParaRPr lang="de-CH" sz="16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de-CH" sz="1600">
              <a:solidFill>
                <a:schemeClr val="dk1"/>
              </a:solidFill>
              <a:effectLst/>
              <a:latin typeface="+mn-lt"/>
              <a:ea typeface="+mn-ea"/>
              <a:cs typeface="+mn-cs"/>
            </a:rPr>
            <a:t>Für eine detailierte Anleitung gehe auf http://www.meinevorlagen.com/projektmanagement/projektplan-terminplan/#Projektplan-Textanleitung  </a:t>
          </a:r>
        </a:p>
        <a:p>
          <a:r>
            <a:rPr lang="de-CH" sz="2000" b="1">
              <a:solidFill>
                <a:srgbClr val="99D709"/>
              </a:solidFill>
              <a:effectLst/>
              <a:latin typeface="+mn-lt"/>
              <a:ea typeface="+mn-ea"/>
              <a:cs typeface="+mn-cs"/>
            </a:rPr>
            <a:t>Tipps:</a:t>
          </a:r>
        </a:p>
        <a:p>
          <a:endParaRPr lang="de-CH" sz="1600">
            <a:effectLst/>
          </a:endParaRPr>
        </a:p>
        <a:p>
          <a:r>
            <a:rPr lang="de-CH" sz="1600">
              <a:solidFill>
                <a:schemeClr val="dk1"/>
              </a:solidFill>
              <a:effectLst/>
              <a:latin typeface="+mn-lt"/>
              <a:ea typeface="+mn-ea"/>
              <a:cs typeface="+mn-cs"/>
            </a:rPr>
            <a:t>Möchtest du beim </a:t>
          </a:r>
          <a:r>
            <a:rPr lang="de-CH" sz="1600" b="1">
              <a:solidFill>
                <a:srgbClr val="99D709"/>
              </a:solidFill>
              <a:effectLst/>
              <a:latin typeface="+mn-lt"/>
              <a:ea typeface="+mn-ea"/>
              <a:cs typeface="+mn-cs"/>
            </a:rPr>
            <a:t>Ausdruck</a:t>
          </a:r>
          <a:r>
            <a:rPr lang="de-CH" sz="1600">
              <a:solidFill>
                <a:schemeClr val="dk1"/>
              </a:solidFill>
              <a:effectLst/>
              <a:latin typeface="+mn-lt"/>
              <a:ea typeface="+mn-ea"/>
              <a:cs typeface="+mn-cs"/>
            </a:rPr>
            <a:t> den Starttermin, die Dauer und den Endtermin nicht drucken, kannst du oben bei der Spaltenbezeichnung auf das Quadrat mit dem Minus klicken </a:t>
          </a:r>
          <a:endParaRPr lang="de-CH" sz="1600">
            <a:effectLst/>
          </a:endParaRPr>
        </a:p>
        <a:p>
          <a:endParaRPr lang="de-CH" sz="1600">
            <a:solidFill>
              <a:schemeClr val="dk1"/>
            </a:solidFill>
            <a:effectLst/>
            <a:latin typeface="+mn-lt"/>
            <a:ea typeface="+mn-ea"/>
            <a:cs typeface="+mn-cs"/>
          </a:endParaRPr>
        </a:p>
        <a:p>
          <a:r>
            <a:rPr lang="de-CH" sz="1600">
              <a:solidFill>
                <a:schemeClr val="dk1"/>
              </a:solidFill>
              <a:effectLst/>
              <a:latin typeface="+mn-lt"/>
              <a:ea typeface="+mn-ea"/>
              <a:cs typeface="+mn-cs"/>
            </a:rPr>
            <a:t>Hat du eine Hauptaufgabe (z.B. Analyse) und darunter Teilaufgaben, kannst du die Dauer und den Status einfach verknüpfen. </a:t>
          </a:r>
          <a:endParaRPr lang="de-CH" sz="1600">
            <a:effectLst/>
          </a:endParaRPr>
        </a:p>
        <a:p>
          <a:endParaRPr lang="de-CH" sz="1600">
            <a:solidFill>
              <a:schemeClr val="dk1"/>
            </a:solidFill>
            <a:effectLst/>
            <a:latin typeface="+mn-lt"/>
            <a:ea typeface="+mn-ea"/>
            <a:cs typeface="+mn-cs"/>
          </a:endParaRPr>
        </a:p>
        <a:p>
          <a:r>
            <a:rPr lang="de-CH" sz="1600">
              <a:solidFill>
                <a:schemeClr val="dk1"/>
              </a:solidFill>
              <a:effectLst/>
              <a:latin typeface="+mn-lt"/>
              <a:ea typeface="+mn-ea"/>
              <a:cs typeface="+mn-cs"/>
            </a:rPr>
            <a:t>Dauer (z.B. wenn sie Spalte 18 bis 21 sind Teilaufgabe der Hauptaufgabe):</a:t>
          </a:r>
        </a:p>
        <a:p>
          <a:r>
            <a:rPr lang="de-CH" sz="1600">
              <a:solidFill>
                <a:srgbClr val="99D709"/>
              </a:solidFill>
              <a:effectLst/>
              <a:latin typeface="+mn-lt"/>
              <a:ea typeface="+mn-ea"/>
              <a:cs typeface="+mn-cs"/>
            </a:rPr>
            <a:t> </a:t>
          </a:r>
          <a:r>
            <a:rPr lang="de-CH" sz="1600" b="1">
              <a:solidFill>
                <a:srgbClr val="99D709"/>
              </a:solidFill>
              <a:effectLst/>
              <a:latin typeface="+mn-lt"/>
              <a:ea typeface="+mn-ea"/>
              <a:cs typeface="+mn-cs"/>
            </a:rPr>
            <a:t>=SUMME(E18:E21)</a:t>
          </a:r>
          <a:endParaRPr lang="de-CH" sz="1600">
            <a:solidFill>
              <a:srgbClr val="99D709"/>
            </a:solidFill>
            <a:effectLst/>
          </a:endParaRPr>
        </a:p>
        <a:p>
          <a:endParaRPr lang="de-CH" sz="1600">
            <a:solidFill>
              <a:schemeClr val="dk1"/>
            </a:solidFill>
            <a:effectLst/>
            <a:latin typeface="+mn-lt"/>
            <a:ea typeface="+mn-ea"/>
            <a:cs typeface="+mn-cs"/>
          </a:endParaRPr>
        </a:p>
        <a:p>
          <a:r>
            <a:rPr lang="de-CH" sz="1600">
              <a:solidFill>
                <a:schemeClr val="dk1"/>
              </a:solidFill>
              <a:effectLst/>
              <a:latin typeface="+mn-lt"/>
              <a:ea typeface="+mn-ea"/>
              <a:cs typeface="+mn-cs"/>
            </a:rPr>
            <a:t>Status (z.B. wenn sie Spalte 18 bis 21 sind Teilaufgabe der Hauptaufgabe):</a:t>
          </a:r>
        </a:p>
        <a:p>
          <a:r>
            <a:rPr lang="de-CH" sz="1600">
              <a:solidFill>
                <a:schemeClr val="dk1"/>
              </a:solidFill>
              <a:effectLst/>
              <a:latin typeface="+mn-lt"/>
              <a:ea typeface="+mn-ea"/>
              <a:cs typeface="+mn-cs"/>
            </a:rPr>
            <a:t> </a:t>
          </a:r>
          <a:r>
            <a:rPr lang="de-CH" sz="1600" b="1">
              <a:solidFill>
                <a:srgbClr val="99D709"/>
              </a:solidFill>
              <a:effectLst/>
              <a:latin typeface="+mn-lt"/>
              <a:ea typeface="+mn-ea"/>
              <a:cs typeface="+mn-cs"/>
            </a:rPr>
            <a:t>=MITTELWERT(G18:G21)</a:t>
          </a:r>
          <a:endParaRPr lang="de-CH" sz="1600">
            <a:solidFill>
              <a:srgbClr val="99D709"/>
            </a:solidFill>
            <a:effectLst/>
          </a:endParaRPr>
        </a:p>
        <a:p>
          <a:endParaRPr lang="de-CH" sz="1600">
            <a:solidFill>
              <a:schemeClr val="dk1"/>
            </a:solidFill>
            <a:effectLst/>
            <a:latin typeface="+mn-lt"/>
            <a:ea typeface="+mn-ea"/>
            <a:cs typeface="+mn-cs"/>
          </a:endParaRPr>
        </a:p>
        <a:p>
          <a:r>
            <a:rPr lang="de-CH" sz="1600">
              <a:solidFill>
                <a:schemeClr val="dk1"/>
              </a:solidFill>
              <a:effectLst/>
              <a:latin typeface="+mn-lt"/>
              <a:ea typeface="+mn-ea"/>
              <a:cs typeface="+mn-cs"/>
            </a:rPr>
            <a:t>Somit stimmt die Hauptaufgabe mit den Teilaufgaben überein und zudem bist du einiges schneller im Arbeiten.</a:t>
          </a:r>
          <a:endParaRPr lang="de-CH" sz="1600">
            <a:effectLst/>
          </a:endParaRPr>
        </a:p>
        <a:p>
          <a:endParaRPr lang="de-CH" sz="1600" b="1">
            <a:solidFill>
              <a:schemeClr val="dk1"/>
            </a:solidFill>
            <a:effectLst/>
            <a:latin typeface="+mn-lt"/>
            <a:ea typeface="+mn-ea"/>
            <a:cs typeface="+mn-cs"/>
          </a:endParaRPr>
        </a:p>
        <a:p>
          <a:r>
            <a:rPr lang="de-CH" sz="1600" b="1">
              <a:solidFill>
                <a:srgbClr val="99D709"/>
              </a:solidFill>
              <a:effectLst/>
              <a:latin typeface="+mn-lt"/>
              <a:ea typeface="+mn-ea"/>
              <a:cs typeface="+mn-cs"/>
            </a:rPr>
            <a:t>Genügen dir die Anzahl Zeilen nicht </a:t>
          </a:r>
          <a:r>
            <a:rPr lang="de-CH" sz="1600">
              <a:solidFill>
                <a:schemeClr val="dk1"/>
              </a:solidFill>
              <a:effectLst/>
              <a:latin typeface="+mn-lt"/>
              <a:ea typeface="+mn-ea"/>
              <a:cs typeface="+mn-cs"/>
            </a:rPr>
            <a:t>(oder du musst noch zwischen zwei Aufgaben eine weiter einfügen), dann gehe folgendermassen vor:</a:t>
          </a:r>
          <a:endParaRPr lang="de-CH" sz="1600">
            <a:effectLst/>
          </a:endParaRPr>
        </a:p>
        <a:p>
          <a:r>
            <a:rPr lang="de-CH" sz="1600">
              <a:solidFill>
                <a:schemeClr val="dk1"/>
              </a:solidFill>
              <a:effectLst/>
              <a:latin typeface="+mn-lt"/>
              <a:ea typeface="+mn-ea"/>
              <a:cs typeface="+mn-cs"/>
            </a:rPr>
            <a:t> 1.)</a:t>
          </a:r>
          <a:r>
            <a:rPr lang="de-CH" sz="1600" baseline="0">
              <a:solidFill>
                <a:schemeClr val="dk1"/>
              </a:solidFill>
              <a:effectLst/>
              <a:latin typeface="+mn-lt"/>
              <a:ea typeface="+mn-ea"/>
              <a:cs typeface="+mn-cs"/>
            </a:rPr>
            <a:t> </a:t>
          </a:r>
          <a:r>
            <a:rPr lang="de-CH" sz="1600">
              <a:solidFill>
                <a:schemeClr val="dk1"/>
              </a:solidFill>
              <a:effectLst/>
              <a:latin typeface="+mn-lt"/>
              <a:ea typeface="+mn-ea"/>
              <a:cs typeface="+mn-cs"/>
            </a:rPr>
            <a:t>Klick auf die gewünschte Zeile</a:t>
          </a:r>
          <a:endParaRPr lang="de-CH" sz="1600">
            <a:effectLst/>
          </a:endParaRPr>
        </a:p>
        <a:p>
          <a:r>
            <a:rPr lang="de-CH" sz="1600">
              <a:solidFill>
                <a:schemeClr val="dk1"/>
              </a:solidFill>
              <a:effectLst/>
              <a:latin typeface="+mn-lt"/>
              <a:ea typeface="+mn-ea"/>
              <a:cs typeface="+mn-cs"/>
            </a:rPr>
            <a:t> 2.)</a:t>
          </a:r>
          <a:r>
            <a:rPr lang="de-CH" sz="1600" baseline="0">
              <a:solidFill>
                <a:schemeClr val="dk1"/>
              </a:solidFill>
              <a:effectLst/>
              <a:latin typeface="+mn-lt"/>
              <a:ea typeface="+mn-ea"/>
              <a:cs typeface="+mn-cs"/>
            </a:rPr>
            <a:t> </a:t>
          </a:r>
          <a:r>
            <a:rPr lang="de-CH" sz="1600">
              <a:solidFill>
                <a:schemeClr val="dk1"/>
              </a:solidFill>
              <a:effectLst/>
              <a:latin typeface="+mn-lt"/>
              <a:ea typeface="+mn-ea"/>
              <a:cs typeface="+mn-cs"/>
            </a:rPr>
            <a:t>Auf Button </a:t>
          </a:r>
          <a:r>
            <a:rPr lang="de-CH" sz="1600" b="1">
              <a:solidFill>
                <a:srgbClr val="99D709"/>
              </a:solidFill>
              <a:effectLst/>
              <a:latin typeface="+mn-lt"/>
              <a:ea typeface="+mn-ea"/>
              <a:cs typeface="+mn-cs"/>
            </a:rPr>
            <a:t>„Leere Zeile einfügen“ </a:t>
          </a:r>
          <a:r>
            <a:rPr lang="de-CH" sz="1600">
              <a:solidFill>
                <a:schemeClr val="dk1"/>
              </a:solidFill>
              <a:effectLst/>
              <a:latin typeface="+mn-lt"/>
              <a:ea typeface="+mn-ea"/>
              <a:cs typeface="+mn-cs"/>
            </a:rPr>
            <a:t>klicken</a:t>
          </a:r>
          <a:endParaRPr lang="de-CH" sz="1600">
            <a:effectLst/>
          </a:endParaRPr>
        </a:p>
        <a:p>
          <a:r>
            <a:rPr lang="de-CH" sz="1600">
              <a:solidFill>
                <a:schemeClr val="dk1"/>
              </a:solidFill>
              <a:effectLst/>
              <a:latin typeface="+mn-lt"/>
              <a:ea typeface="+mn-ea"/>
              <a:cs typeface="+mn-cs"/>
            </a:rPr>
            <a:t> 3.) Schon wird dir eine Zelle unterhalb der markierten Zeile eingefügt</a:t>
          </a:r>
          <a:endParaRPr lang="de-CH" sz="1600">
            <a:effectLst/>
          </a:endParaRPr>
        </a:p>
        <a:p>
          <a:endParaRPr lang="de-CH" sz="1600" b="1">
            <a:solidFill>
              <a:schemeClr val="dk1"/>
            </a:solidFill>
            <a:effectLst/>
            <a:latin typeface="+mn-lt"/>
            <a:ea typeface="+mn-ea"/>
            <a:cs typeface="+mn-cs"/>
          </a:endParaRPr>
        </a:p>
        <a:p>
          <a:r>
            <a:rPr lang="de-CH" sz="1600" b="1">
              <a:solidFill>
                <a:srgbClr val="99D709"/>
              </a:solidFill>
              <a:effectLst/>
              <a:latin typeface="+mn-lt"/>
              <a:ea typeface="+mn-ea"/>
              <a:cs typeface="+mn-cs"/>
            </a:rPr>
            <a:t>Stimmt was mit den Balken nicht mehr</a:t>
          </a:r>
          <a:r>
            <a:rPr lang="de-CH" sz="1600">
              <a:solidFill>
                <a:srgbClr val="99D709"/>
              </a:solidFill>
              <a:effectLst/>
              <a:latin typeface="+mn-lt"/>
              <a:ea typeface="+mn-ea"/>
              <a:cs typeface="+mn-cs"/>
            </a:rPr>
            <a:t>? </a:t>
          </a:r>
          <a:r>
            <a:rPr lang="de-CH" sz="1600">
              <a:solidFill>
                <a:schemeClr val="dk1"/>
              </a:solidFill>
              <a:effectLst/>
              <a:latin typeface="+mn-lt"/>
              <a:ea typeface="+mn-ea"/>
              <a:cs typeface="+mn-cs"/>
            </a:rPr>
            <a:t>Dann liegt es wahrscheinlich daran, dass du für das Tool eine wichtige Formel gelöscht hast! Nun einfach </a:t>
          </a:r>
          <a:r>
            <a:rPr lang="de-CH" sz="1600">
              <a:solidFill>
                <a:srgbClr val="99D709"/>
              </a:solidFill>
              <a:effectLst/>
              <a:latin typeface="+mn-lt"/>
              <a:ea typeface="+mn-ea"/>
              <a:cs typeface="+mn-cs"/>
            </a:rPr>
            <a:t>auf </a:t>
          </a:r>
          <a:r>
            <a:rPr lang="de-CH" sz="1600" b="1">
              <a:solidFill>
                <a:srgbClr val="99D709"/>
              </a:solidFill>
              <a:effectLst/>
              <a:latin typeface="+mn-lt"/>
              <a:ea typeface="+mn-ea"/>
              <a:cs typeface="+mn-cs"/>
            </a:rPr>
            <a:t>„Formel Widerherstellen"</a:t>
          </a:r>
          <a:r>
            <a:rPr lang="de-CH" sz="1600" b="1">
              <a:solidFill>
                <a:schemeClr val="dk1"/>
              </a:solidFill>
              <a:effectLst/>
              <a:latin typeface="+mn-lt"/>
              <a:ea typeface="+mn-ea"/>
              <a:cs typeface="+mn-cs"/>
            </a:rPr>
            <a:t> </a:t>
          </a:r>
          <a:r>
            <a:rPr lang="de-CH" sz="1600">
              <a:solidFill>
                <a:schemeClr val="dk1"/>
              </a:solidFill>
              <a:effectLst/>
              <a:latin typeface="+mn-lt"/>
              <a:ea typeface="+mn-ea"/>
              <a:cs typeface="+mn-cs"/>
            </a:rPr>
            <a:t>klicken und es sollte wieder funktionieren.</a:t>
          </a:r>
        </a:p>
        <a:p>
          <a:endParaRPr lang="de-CH" sz="1600">
            <a:solidFill>
              <a:schemeClr val="dk1"/>
            </a:solidFill>
            <a:effectLst/>
            <a:latin typeface="+mn-lt"/>
            <a:ea typeface="+mn-ea"/>
            <a:cs typeface="+mn-cs"/>
          </a:endParaRPr>
        </a:p>
        <a:p>
          <a:r>
            <a:rPr lang="de-CH" sz="1600">
              <a:solidFill>
                <a:schemeClr val="dk1"/>
              </a:solidFill>
              <a:effectLst/>
              <a:latin typeface="+mn-lt"/>
              <a:ea typeface="+mn-ea"/>
              <a:cs typeface="+mn-cs"/>
            </a:rPr>
            <a:t>Für weitere Tipps und häufig gestellte Frgen gehe auf auf </a:t>
          </a:r>
          <a:r>
            <a:rPr lang="de-CH" sz="1600" u="sng">
              <a:solidFill>
                <a:srgbClr val="99D709"/>
              </a:solidFill>
              <a:effectLst/>
              <a:latin typeface="+mn-lt"/>
              <a:ea typeface="+mn-ea"/>
              <a:cs typeface="+mn-cs"/>
            </a:rPr>
            <a:t>http://www.meinevorlagen.com/projektmanagement/terminplan-projektplan/#FAQ</a:t>
          </a:r>
        </a:p>
        <a:p>
          <a:endParaRPr lang="de-CH" sz="16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de-CH" sz="1600" b="1" baseline="0">
              <a:solidFill>
                <a:srgbClr val="99D709"/>
              </a:solidFill>
              <a:effectLst/>
              <a:latin typeface="+mn-lt"/>
              <a:ea typeface="+mn-ea"/>
              <a:cs typeface="+mn-cs"/>
            </a:rPr>
            <a:t> </a:t>
          </a:r>
        </a:p>
      </xdr:txBody>
    </xdr:sp>
    <xdr:clientData fPrintsWithSheet="0"/>
  </xdr:twoCellAnchor>
  <xdr:oneCellAnchor>
    <xdr:from>
      <xdr:col>11</xdr:col>
      <xdr:colOff>154356</xdr:colOff>
      <xdr:row>30</xdr:row>
      <xdr:rowOff>55791</xdr:rowOff>
    </xdr:from>
    <xdr:ext cx="3169867" cy="1876424"/>
    <xdr:pic>
      <xdr:nvPicPr>
        <xdr:cNvPr id="4" name="Grafik 3" descr="C:\Users\Simon\AppData\Local\Temp\SNAGHTML8f7305.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8536356" y="4913541"/>
          <a:ext cx="3169867" cy="18764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163772</xdr:colOff>
      <xdr:row>35</xdr:row>
      <xdr:rowOff>38645</xdr:rowOff>
    </xdr:from>
    <xdr:ext cx="1383030" cy="447425"/>
    <xdr:pic>
      <xdr:nvPicPr>
        <xdr:cNvPr id="5" name="Picture 6">
          <a:hlinkClick xmlns:r="http://schemas.openxmlformats.org/officeDocument/2006/relationships" r:id="rId3"/>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25772" y="5763170"/>
          <a:ext cx="1383030" cy="447425"/>
        </a:xfrm>
        <a:prstGeom prst="rect">
          <a:avLst/>
        </a:prstGeom>
        <a:noFill/>
        <a:ln w="1">
          <a:noFill/>
          <a:miter lim="800000"/>
          <a:headEnd/>
          <a:tailEnd type="none" w="med" len="med"/>
        </a:ln>
        <a:effectLst/>
      </xdr:spPr>
    </xdr:pic>
    <xdr:clientData/>
  </xdr:oneCellAnchor>
  <xdr:oneCellAnchor>
    <xdr:from>
      <xdr:col>15</xdr:col>
      <xdr:colOff>399389</xdr:colOff>
      <xdr:row>30</xdr:row>
      <xdr:rowOff>24496</xdr:rowOff>
    </xdr:from>
    <xdr:ext cx="3241881" cy="1826076"/>
    <xdr:pic>
      <xdr:nvPicPr>
        <xdr:cNvPr id="6" name="Grafik 5" descr="C:\Users\Simon\AppData\Local\Temp\SNAGHTML4a6de3e.PNG">
          <a:hlinkClick xmlns:r="http://schemas.openxmlformats.org/officeDocument/2006/relationships" r:id="rId3"/>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1829389" y="4882246"/>
          <a:ext cx="3241881" cy="18260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29</xdr:row>
      <xdr:rowOff>0</xdr:rowOff>
    </xdr:from>
    <xdr:ext cx="771525" cy="172811"/>
    <xdr:pic>
      <xdr:nvPicPr>
        <xdr:cNvPr id="7" name="Grafik 6"/>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5240000" y="4695825"/>
          <a:ext cx="771525" cy="1728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29</xdr:row>
      <xdr:rowOff>0</xdr:rowOff>
    </xdr:from>
    <xdr:ext cx="771525" cy="172811"/>
    <xdr:pic>
      <xdr:nvPicPr>
        <xdr:cNvPr id="8" name="Grafik 7"/>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5240000" y="4695825"/>
          <a:ext cx="771525" cy="1728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29</xdr:row>
      <xdr:rowOff>0</xdr:rowOff>
    </xdr:from>
    <xdr:ext cx="771525" cy="172811"/>
    <xdr:pic>
      <xdr:nvPicPr>
        <xdr:cNvPr id="9" name="Grafik 8"/>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5240000" y="4695825"/>
          <a:ext cx="771525" cy="1728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625929</xdr:colOff>
      <xdr:row>110</xdr:row>
      <xdr:rowOff>81642</xdr:rowOff>
    </xdr:from>
    <xdr:to>
      <xdr:col>19</xdr:col>
      <xdr:colOff>748393</xdr:colOff>
      <xdr:row>158</xdr:row>
      <xdr:rowOff>136071</xdr:rowOff>
    </xdr:to>
    <xdr:grpSp>
      <xdr:nvGrpSpPr>
        <xdr:cNvPr id="10" name="Gruppieren 9"/>
        <xdr:cNvGrpSpPr/>
      </xdr:nvGrpSpPr>
      <xdr:grpSpPr>
        <a:xfrm>
          <a:off x="625929" y="17330551"/>
          <a:ext cx="14600464" cy="7535884"/>
          <a:chOff x="666750" y="10681606"/>
          <a:chExt cx="14600464" cy="7892144"/>
        </a:xfrm>
      </xdr:grpSpPr>
      <xdr:sp macro="" textlink="">
        <xdr:nvSpPr>
          <xdr:cNvPr id="11" name="Abgerundetes Rechteck 10"/>
          <xdr:cNvSpPr/>
        </xdr:nvSpPr>
        <xdr:spPr>
          <a:xfrm>
            <a:off x="666750" y="10681606"/>
            <a:ext cx="14600464" cy="7892144"/>
          </a:xfrm>
          <a:prstGeom prst="roundRect">
            <a:avLst>
              <a:gd name="adj" fmla="val 1859"/>
            </a:avLst>
          </a:prstGeom>
          <a:solidFill>
            <a:srgbClr val="EEEC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r>
              <a:rPr lang="de-CH" sz="2000" b="1">
                <a:solidFill>
                  <a:srgbClr val="99D709"/>
                </a:solidFill>
                <a:effectLst/>
                <a:latin typeface="+mn-lt"/>
                <a:ea typeface="+mn-ea"/>
                <a:cs typeface="+mn-cs"/>
              </a:rPr>
              <a:t>Weitere spannende Tools findest du auf www.MeineVorlagen.com</a:t>
            </a:r>
          </a:p>
        </xdr:txBody>
      </xdr:sp>
      <xdr:pic>
        <xdr:nvPicPr>
          <xdr:cNvPr id="12" name="Picture 6">
            <a:hlinkClick xmlns:r="http://schemas.openxmlformats.org/officeDocument/2006/relationships" r:id="rId9"/>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967679" y="13050850"/>
            <a:ext cx="1453738" cy="450233"/>
          </a:xfrm>
          <a:prstGeom prst="rect">
            <a:avLst/>
          </a:prstGeom>
          <a:noFill/>
          <a:ln w="1">
            <a:noFill/>
            <a:miter lim="800000"/>
            <a:headEnd/>
            <a:tailEnd type="none" w="med" len="med"/>
          </a:ln>
          <a:effectLst/>
        </xdr:spPr>
      </xdr:pic>
      <xdr:pic>
        <xdr:nvPicPr>
          <xdr:cNvPr id="13" name="Grafik 12">
            <a:hlinkClick xmlns:r="http://schemas.openxmlformats.org/officeDocument/2006/relationships" r:id="rId11"/>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967679" y="16679040"/>
            <a:ext cx="2509455" cy="133038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Grafik 13">
            <a:hlinkClick xmlns:r="http://schemas.openxmlformats.org/officeDocument/2006/relationships" r:id="rId9"/>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967679" y="11718744"/>
            <a:ext cx="2509455" cy="131853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6">
            <a:hlinkClick xmlns:r="http://schemas.openxmlformats.org/officeDocument/2006/relationships" r:id="rId14"/>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967679" y="15501217"/>
            <a:ext cx="1441265" cy="446370"/>
          </a:xfrm>
          <a:prstGeom prst="rect">
            <a:avLst/>
          </a:prstGeom>
          <a:noFill/>
          <a:ln w="1">
            <a:noFill/>
            <a:miter lim="800000"/>
            <a:headEnd/>
            <a:tailEnd type="none" w="med" len="med"/>
          </a:ln>
          <a:effectLst/>
        </xdr:spPr>
      </xdr:pic>
      <xdr:pic>
        <xdr:nvPicPr>
          <xdr:cNvPr id="16" name="Picture 6">
            <a:hlinkClick xmlns:r="http://schemas.openxmlformats.org/officeDocument/2006/relationships" r:id="rId11"/>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967679" y="18076476"/>
            <a:ext cx="1425255" cy="443781"/>
          </a:xfrm>
          <a:prstGeom prst="rect">
            <a:avLst/>
          </a:prstGeom>
          <a:noFill/>
          <a:ln w="1">
            <a:noFill/>
            <a:miter lim="800000"/>
            <a:headEnd/>
            <a:tailEnd type="none" w="med" len="med"/>
          </a:ln>
          <a:effectLst/>
        </xdr:spPr>
      </xdr:pic>
      <xdr:sp macro="" textlink="">
        <xdr:nvSpPr>
          <xdr:cNvPr id="17" name="Text Box 4"/>
          <xdr:cNvSpPr txBox="1">
            <a:spLocks noChangeArrowheads="1"/>
          </xdr:cNvSpPr>
        </xdr:nvSpPr>
        <xdr:spPr bwMode="auto">
          <a:xfrm>
            <a:off x="967679" y="16319767"/>
            <a:ext cx="3380160" cy="505682"/>
          </a:xfrm>
          <a:prstGeom prst="rect">
            <a:avLst/>
          </a:prstGeom>
          <a:noFill/>
          <a:ln w="9525">
            <a:noFill/>
            <a:miter lim="800000"/>
            <a:headEnd/>
            <a:tailEnd/>
          </a:ln>
        </xdr:spPr>
        <xdr:txBody>
          <a:bodyPr vertOverflow="clip" wrap="square" lIns="27432" tIns="22860" rIns="0" bIns="0" anchor="t" upright="1"/>
          <a:lstStyle/>
          <a:p>
            <a:pPr algn="l" rtl="0">
              <a:defRPr sz="1000"/>
            </a:pPr>
            <a:r>
              <a:rPr lang="de-CH" sz="1800" b="1" i="0" u="none" strike="noStrike" baseline="0">
                <a:solidFill>
                  <a:srgbClr val="99D709"/>
                </a:solidFill>
                <a:latin typeface="+mn-lt"/>
                <a:cs typeface="Arial"/>
              </a:rPr>
              <a:t>Nutzwertanalyse_SI-1001.xlsx</a:t>
            </a:r>
          </a:p>
        </xdr:txBody>
      </xdr:sp>
      <xdr:sp macro="" textlink="">
        <xdr:nvSpPr>
          <xdr:cNvPr id="18" name="Text Box 4"/>
          <xdr:cNvSpPr txBox="1">
            <a:spLocks noChangeArrowheads="1"/>
          </xdr:cNvSpPr>
        </xdr:nvSpPr>
        <xdr:spPr bwMode="auto">
          <a:xfrm>
            <a:off x="967679" y="13793086"/>
            <a:ext cx="4953451" cy="515242"/>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CH" sz="1800" b="1" i="0" u="none" strike="noStrike" baseline="0">
                <a:solidFill>
                  <a:srgbClr val="99D709"/>
                </a:solidFill>
                <a:latin typeface="+mn-lt"/>
                <a:ea typeface="+mn-ea"/>
                <a:cs typeface="Arial"/>
              </a:rPr>
              <a:t>To_Do_Liste_Standard_SI-1002.xlsx</a:t>
            </a:r>
          </a:p>
        </xdr:txBody>
      </xdr:sp>
      <xdr:sp macro="" textlink="">
        <xdr:nvSpPr>
          <xdr:cNvPr id="19" name="Text Box 4"/>
          <xdr:cNvSpPr txBox="1">
            <a:spLocks noChangeArrowheads="1"/>
          </xdr:cNvSpPr>
        </xdr:nvSpPr>
        <xdr:spPr bwMode="auto">
          <a:xfrm>
            <a:off x="967679" y="11378478"/>
            <a:ext cx="3380160" cy="578643"/>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CH" sz="1800" b="1" i="0" u="none" strike="noStrike" baseline="0">
                <a:solidFill>
                  <a:srgbClr val="99D709"/>
                </a:solidFill>
                <a:latin typeface="+mn-lt"/>
                <a:ea typeface="+mn-ea"/>
                <a:cs typeface="Arial"/>
              </a:rPr>
              <a:t>Meilensteinplan_BR-1002.xlsx</a:t>
            </a:r>
          </a:p>
        </xdr:txBody>
      </xdr:sp>
      <xdr:pic>
        <xdr:nvPicPr>
          <xdr:cNvPr id="20" name="Grafik 19" descr="C:\Users\Simon\AppData\Local\Temp\SNAGHTML869697.PNG">
            <a:hlinkClick xmlns:r="http://schemas.openxmlformats.org/officeDocument/2006/relationships" r:id="rId14"/>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967678" y="14137820"/>
            <a:ext cx="2556571" cy="13198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30480</xdr:colOff>
      <xdr:row>35</xdr:row>
      <xdr:rowOff>7620</xdr:rowOff>
    </xdr:from>
    <xdr:to>
      <xdr:col>10</xdr:col>
      <xdr:colOff>160020</xdr:colOff>
      <xdr:row>40</xdr:row>
      <xdr:rowOff>15240</xdr:rowOff>
    </xdr:to>
    <xdr:sp macro="" textlink="">
      <xdr:nvSpPr>
        <xdr:cNvPr id="21" name="Rechteck 20">
          <a:hlinkClick xmlns:r="http://schemas.openxmlformats.org/officeDocument/2006/relationships" r:id="rId3"/>
        </xdr:cNvPr>
        <xdr:cNvSpPr/>
      </xdr:nvSpPr>
      <xdr:spPr>
        <a:xfrm>
          <a:off x="792480" y="5732145"/>
          <a:ext cx="6987540" cy="8458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7</xdr:col>
      <xdr:colOff>83820</xdr:colOff>
      <xdr:row>106</xdr:row>
      <xdr:rowOff>114300</xdr:rowOff>
    </xdr:from>
    <xdr:to>
      <xdr:col>17</xdr:col>
      <xdr:colOff>388620</xdr:colOff>
      <xdr:row>109</xdr:row>
      <xdr:rowOff>121920</xdr:rowOff>
    </xdr:to>
    <xdr:sp macro="" textlink="">
      <xdr:nvSpPr>
        <xdr:cNvPr id="22" name="Rechteck 21">
          <a:hlinkClick xmlns:r="http://schemas.openxmlformats.org/officeDocument/2006/relationships" r:id="rId18"/>
        </xdr:cNvPr>
        <xdr:cNvSpPr/>
      </xdr:nvSpPr>
      <xdr:spPr>
        <a:xfrm>
          <a:off x="5417820" y="17364075"/>
          <a:ext cx="7924800" cy="493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4</xdr:col>
      <xdr:colOff>723900</xdr:colOff>
      <xdr:row>69</xdr:row>
      <xdr:rowOff>76200</xdr:rowOff>
    </xdr:from>
    <xdr:to>
      <xdr:col>15</xdr:col>
      <xdr:colOff>243840</xdr:colOff>
      <xdr:row>72</xdr:row>
      <xdr:rowOff>83820</xdr:rowOff>
    </xdr:to>
    <xdr:sp macro="" textlink="">
      <xdr:nvSpPr>
        <xdr:cNvPr id="23" name="Rechteck 22">
          <a:hlinkClick xmlns:r="http://schemas.openxmlformats.org/officeDocument/2006/relationships" r:id="rId19"/>
        </xdr:cNvPr>
        <xdr:cNvSpPr/>
      </xdr:nvSpPr>
      <xdr:spPr>
        <a:xfrm>
          <a:off x="3771900" y="11334750"/>
          <a:ext cx="7901940" cy="4933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editAs="oneCell">
    <xdr:from>
      <xdr:col>9</xdr:col>
      <xdr:colOff>143109</xdr:colOff>
      <xdr:row>117</xdr:row>
      <xdr:rowOff>119860</xdr:rowOff>
    </xdr:from>
    <xdr:to>
      <xdr:col>18</xdr:col>
      <xdr:colOff>709584</xdr:colOff>
      <xdr:row>153</xdr:row>
      <xdr:rowOff>4788</xdr:rowOff>
    </xdr:to>
    <xdr:pic>
      <xdr:nvPicPr>
        <xdr:cNvPr id="24" name="Grafik 23">
          <a:hlinkClick xmlns:r="http://schemas.openxmlformats.org/officeDocument/2006/relationships" r:id="rId20"/>
        </xdr:cNvPr>
        <xdr:cNvPicPr>
          <a:picLocks noChangeAspect="1"/>
        </xdr:cNvPicPr>
      </xdr:nvPicPr>
      <xdr:blipFill>
        <a:blip xmlns:r="http://schemas.openxmlformats.org/officeDocument/2006/relationships" r:embed="rId21"/>
        <a:stretch>
          <a:fillRect/>
        </a:stretch>
      </xdr:blipFill>
      <xdr:spPr>
        <a:xfrm rot="662820">
          <a:off x="7001109" y="19150810"/>
          <a:ext cx="7424475" cy="5714228"/>
        </a:xfrm>
        <a:prstGeom prst="rect">
          <a:avLst/>
        </a:prstGeom>
      </xdr:spPr>
    </xdr:pic>
    <xdr:clientData/>
  </xdr:twoCellAnchor>
  <xdr:twoCellAnchor>
    <xdr:from>
      <xdr:col>0</xdr:col>
      <xdr:colOff>723899</xdr:colOff>
      <xdr:row>6</xdr:row>
      <xdr:rowOff>152401</xdr:rowOff>
    </xdr:from>
    <xdr:to>
      <xdr:col>20</xdr:col>
      <xdr:colOff>31173</xdr:colOff>
      <xdr:row>24</xdr:row>
      <xdr:rowOff>99787</xdr:rowOff>
    </xdr:to>
    <xdr:grpSp>
      <xdr:nvGrpSpPr>
        <xdr:cNvPr id="25" name="Gruppieren 24">
          <a:hlinkClick xmlns:r="http://schemas.openxmlformats.org/officeDocument/2006/relationships" r:id="rId22"/>
        </xdr:cNvPr>
        <xdr:cNvGrpSpPr/>
      </xdr:nvGrpSpPr>
      <xdr:grpSpPr>
        <a:xfrm>
          <a:off x="723899" y="1087583"/>
          <a:ext cx="14547274" cy="2752931"/>
          <a:chOff x="723899" y="1149928"/>
          <a:chExt cx="15101456" cy="2939968"/>
        </a:xfrm>
      </xdr:grpSpPr>
      <xdr:grpSp>
        <xdr:nvGrpSpPr>
          <xdr:cNvPr id="26" name="Gruppieren 25"/>
          <xdr:cNvGrpSpPr/>
        </xdr:nvGrpSpPr>
        <xdr:grpSpPr>
          <a:xfrm>
            <a:off x="723899" y="1149928"/>
            <a:ext cx="15101456" cy="2939968"/>
            <a:chOff x="723899" y="1149928"/>
            <a:chExt cx="15101456" cy="2939968"/>
          </a:xfrm>
        </xdr:grpSpPr>
        <xdr:grpSp>
          <xdr:nvGrpSpPr>
            <xdr:cNvPr id="28" name="Gruppieren 27"/>
            <xdr:cNvGrpSpPr/>
          </xdr:nvGrpSpPr>
          <xdr:grpSpPr>
            <a:xfrm>
              <a:off x="723899" y="1149928"/>
              <a:ext cx="15101456" cy="2939968"/>
              <a:chOff x="723899" y="1149928"/>
              <a:chExt cx="15101456" cy="2939968"/>
            </a:xfrm>
          </xdr:grpSpPr>
          <xdr:grpSp>
            <xdr:nvGrpSpPr>
              <xdr:cNvPr id="30" name="Gruppieren 29"/>
              <xdr:cNvGrpSpPr/>
            </xdr:nvGrpSpPr>
            <xdr:grpSpPr>
              <a:xfrm>
                <a:off x="723899" y="1149928"/>
                <a:ext cx="15101456" cy="1246634"/>
                <a:chOff x="723899" y="1149928"/>
                <a:chExt cx="15101456" cy="1246634"/>
              </a:xfrm>
            </xdr:grpSpPr>
            <xdr:grpSp>
              <xdr:nvGrpSpPr>
                <xdr:cNvPr id="48" name="Gruppieren 47"/>
                <xdr:cNvGrpSpPr/>
              </xdr:nvGrpSpPr>
              <xdr:grpSpPr>
                <a:xfrm>
                  <a:off x="11429999" y="1149928"/>
                  <a:ext cx="4395356" cy="1246634"/>
                  <a:chOff x="723899" y="928612"/>
                  <a:chExt cx="4229101" cy="1225852"/>
                </a:xfrm>
              </xdr:grpSpPr>
              <xdr:sp macro="" textlink="">
                <xdr:nvSpPr>
                  <xdr:cNvPr id="59" name="Abgerundetes Rechteck 58">
                    <a:hlinkClick xmlns:r="http://schemas.openxmlformats.org/officeDocument/2006/relationships" r:id="rId23"/>
                  </xdr:cNvPr>
                  <xdr:cNvSpPr/>
                </xdr:nvSpPr>
                <xdr:spPr>
                  <a:xfrm>
                    <a:off x="723899" y="928612"/>
                    <a:ext cx="4229101" cy="1225852"/>
                  </a:xfrm>
                  <a:prstGeom prst="roundRect">
                    <a:avLst>
                      <a:gd name="adj" fmla="val 5313"/>
                    </a:avLst>
                  </a:prstGeom>
                  <a:solidFill>
                    <a:srgbClr val="EEECE1"/>
                  </a:solidFill>
                  <a:ln w="285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lgn="l"/>
                    <a:r>
                      <a:rPr lang="de-CH" sz="2000" b="1" baseline="0">
                        <a:solidFill>
                          <a:srgbClr val="99D709"/>
                        </a:solidFill>
                        <a:effectLst/>
                        <a:latin typeface="+mn-lt"/>
                        <a:ea typeface="+mn-ea"/>
                        <a:cs typeface="+mn-cs"/>
                      </a:rPr>
                      <a:t>Projektplan</a:t>
                    </a: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xdr:txBody>
              </xdr:sp>
              <xdr:pic>
                <xdr:nvPicPr>
                  <xdr:cNvPr id="60" name="Picture 6">
                    <a:hlinkClick xmlns:r="http://schemas.openxmlformats.org/officeDocument/2006/relationships" r:id="rId23"/>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25285" y="1430866"/>
                    <a:ext cx="1383030" cy="447425"/>
                  </a:xfrm>
                  <a:prstGeom prst="rect">
                    <a:avLst/>
                  </a:prstGeom>
                  <a:noFill/>
                  <a:ln w="1">
                    <a:noFill/>
                    <a:miter lim="800000"/>
                    <a:headEnd/>
                    <a:tailEnd type="none" w="med" len="med"/>
                  </a:ln>
                  <a:effectLst/>
                </xdr:spPr>
              </xdr:pic>
              <xdr:pic>
                <xdr:nvPicPr>
                  <xdr:cNvPr id="61" name="Grafik 60" descr="C:\Users\Simon\AppData\Local\Temp\SNAGHTMLc9128c.PNG">
                    <a:hlinkClick xmlns:r="http://schemas.openxmlformats.org/officeDocument/2006/relationships" r:id="rId23"/>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857501" y="985831"/>
                    <a:ext cx="1904999" cy="1106807"/>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9" name="Gruppieren 48">
                  <a:hlinkClick xmlns:r="http://schemas.openxmlformats.org/officeDocument/2006/relationships" r:id="rId25"/>
                </xdr:cNvPr>
                <xdr:cNvGrpSpPr/>
              </xdr:nvGrpSpPr>
              <xdr:grpSpPr>
                <a:xfrm>
                  <a:off x="6047384" y="1149928"/>
                  <a:ext cx="4395356" cy="1246634"/>
                  <a:chOff x="723899" y="928612"/>
                  <a:chExt cx="4229101" cy="1225852"/>
                </a:xfrm>
              </xdr:grpSpPr>
              <xdr:sp macro="" textlink="">
                <xdr:nvSpPr>
                  <xdr:cNvPr id="56" name="Abgerundetes Rechteck 55">
                    <a:hlinkClick xmlns:r="http://schemas.openxmlformats.org/officeDocument/2006/relationships" r:id="rId26"/>
                  </xdr:cNvPr>
                  <xdr:cNvSpPr/>
                </xdr:nvSpPr>
                <xdr:spPr>
                  <a:xfrm>
                    <a:off x="723899" y="928612"/>
                    <a:ext cx="4229101" cy="1225852"/>
                  </a:xfrm>
                  <a:prstGeom prst="roundRect">
                    <a:avLst>
                      <a:gd name="adj" fmla="val 5313"/>
                    </a:avLst>
                  </a:prstGeom>
                  <a:solidFill>
                    <a:srgbClr val="EEECE1"/>
                  </a:solidFill>
                  <a:ln w="285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lgn="l"/>
                    <a:r>
                      <a:rPr lang="de-CH" sz="2000" b="1" baseline="0">
                        <a:solidFill>
                          <a:srgbClr val="99D709"/>
                        </a:solidFill>
                        <a:effectLst/>
                        <a:latin typeface="+mn-lt"/>
                        <a:ea typeface="+mn-ea"/>
                        <a:cs typeface="+mn-cs"/>
                      </a:rPr>
                      <a:t>Projektplan</a:t>
                    </a: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xdr:txBody>
              </xdr:sp>
              <xdr:pic>
                <xdr:nvPicPr>
                  <xdr:cNvPr id="57" name="Picture 6">
                    <a:hlinkClick xmlns:r="http://schemas.openxmlformats.org/officeDocument/2006/relationships" r:id="rId26"/>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25285" y="1430866"/>
                    <a:ext cx="1383030" cy="447425"/>
                  </a:xfrm>
                  <a:prstGeom prst="rect">
                    <a:avLst/>
                  </a:prstGeom>
                  <a:noFill/>
                  <a:ln w="1">
                    <a:noFill/>
                    <a:miter lim="800000"/>
                    <a:headEnd/>
                    <a:tailEnd type="none" w="med" len="med"/>
                  </a:ln>
                  <a:effectLst/>
                </xdr:spPr>
              </xdr:pic>
              <xdr:pic>
                <xdr:nvPicPr>
                  <xdr:cNvPr id="58" name="Grafik 57" descr="C:\Users\Simon\AppData\Local\Temp\SNAGHTMLc9128c.PNG"/>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857501" y="985831"/>
                    <a:ext cx="1904999" cy="1106807"/>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50" name="Gruppieren 49"/>
                <xdr:cNvGrpSpPr/>
              </xdr:nvGrpSpPr>
              <xdr:grpSpPr>
                <a:xfrm>
                  <a:off x="723899" y="1149928"/>
                  <a:ext cx="4395356" cy="1246634"/>
                  <a:chOff x="723899" y="1149928"/>
                  <a:chExt cx="4395356" cy="1246634"/>
                </a:xfrm>
              </xdr:grpSpPr>
              <xdr:grpSp>
                <xdr:nvGrpSpPr>
                  <xdr:cNvPr id="51" name="Gruppieren 50">
                    <a:hlinkClick xmlns:r="http://schemas.openxmlformats.org/officeDocument/2006/relationships" r:id="rId25"/>
                  </xdr:cNvPr>
                  <xdr:cNvGrpSpPr/>
                </xdr:nvGrpSpPr>
                <xdr:grpSpPr>
                  <a:xfrm>
                    <a:off x="723899" y="1149928"/>
                    <a:ext cx="4395356" cy="1246634"/>
                    <a:chOff x="723899" y="928612"/>
                    <a:chExt cx="4229101" cy="1225852"/>
                  </a:xfrm>
                </xdr:grpSpPr>
                <xdr:sp macro="" textlink="">
                  <xdr:nvSpPr>
                    <xdr:cNvPr id="53" name="Abgerundetes Rechteck 52">
                      <a:hlinkClick xmlns:r="http://schemas.openxmlformats.org/officeDocument/2006/relationships" r:id="rId27"/>
                    </xdr:cNvPr>
                    <xdr:cNvSpPr/>
                  </xdr:nvSpPr>
                  <xdr:spPr>
                    <a:xfrm>
                      <a:off x="723899" y="928612"/>
                      <a:ext cx="4229101" cy="1225852"/>
                    </a:xfrm>
                    <a:prstGeom prst="roundRect">
                      <a:avLst>
                        <a:gd name="adj" fmla="val 5313"/>
                      </a:avLst>
                    </a:prstGeom>
                    <a:solidFill>
                      <a:srgbClr val="EEECE1"/>
                    </a:solidFill>
                    <a:ln w="285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lgn="l"/>
                      <a:r>
                        <a:rPr lang="de-CH" sz="2000" b="1" baseline="0">
                          <a:solidFill>
                            <a:srgbClr val="99D709"/>
                          </a:solidFill>
                          <a:effectLst/>
                          <a:latin typeface="+mn-lt"/>
                          <a:ea typeface="+mn-ea"/>
                          <a:cs typeface="+mn-cs"/>
                        </a:rPr>
                        <a:t>Projektplan </a:t>
                      </a: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xdr:txBody>
                </xdr:sp>
                <xdr:pic>
                  <xdr:nvPicPr>
                    <xdr:cNvPr id="54" name="Picture 6">
                      <a:hlinkClick xmlns:r="http://schemas.openxmlformats.org/officeDocument/2006/relationships" r:id="rId27"/>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25285" y="1430866"/>
                      <a:ext cx="1383030" cy="447425"/>
                    </a:xfrm>
                    <a:prstGeom prst="rect">
                      <a:avLst/>
                    </a:prstGeom>
                    <a:noFill/>
                    <a:ln w="1">
                      <a:noFill/>
                      <a:miter lim="800000"/>
                      <a:headEnd/>
                      <a:tailEnd type="none" w="med" len="med"/>
                    </a:ln>
                    <a:effectLst/>
                  </xdr:spPr>
                </xdr:pic>
                <xdr:pic>
                  <xdr:nvPicPr>
                    <xdr:cNvPr id="55" name="Grafik 54" descr="C:\Users\Simon\AppData\Local\Temp\SNAGHTMLc9128c.PNG">
                      <a:hlinkClick xmlns:r="http://schemas.openxmlformats.org/officeDocument/2006/relationships" r:id="rId27"/>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857501" y="985831"/>
                      <a:ext cx="1904999" cy="1106807"/>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2" name="Textfeld 51">
                    <a:hlinkClick xmlns:r="http://schemas.openxmlformats.org/officeDocument/2006/relationships" r:id="rId27"/>
                  </xdr:cNvPr>
                  <xdr:cNvSpPr txBox="1"/>
                </xdr:nvSpPr>
                <xdr:spPr>
                  <a:xfrm rot="20024405">
                    <a:off x="2987651" y="1443919"/>
                    <a:ext cx="1836400"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3200" b="1">
                        <a:ln>
                          <a:solidFill>
                            <a:schemeClr val="accent6">
                              <a:lumMod val="75000"/>
                            </a:schemeClr>
                          </a:solidFill>
                        </a:ln>
                        <a:solidFill>
                          <a:srgbClr val="99D709"/>
                        </a:solidFill>
                        <a:latin typeface="+mn-lt"/>
                        <a:ea typeface="+mn-ea"/>
                        <a:cs typeface="+mn-cs"/>
                      </a:rPr>
                      <a:t>4</a:t>
                    </a:r>
                    <a:r>
                      <a:rPr lang="de-CH" sz="3200" b="1">
                        <a:solidFill>
                          <a:srgbClr val="FF0000"/>
                        </a:solidFill>
                      </a:rPr>
                      <a:t> </a:t>
                    </a:r>
                    <a:r>
                      <a:rPr lang="de-CH" sz="3200" b="1">
                        <a:ln>
                          <a:solidFill>
                            <a:schemeClr val="accent6">
                              <a:lumMod val="75000"/>
                            </a:schemeClr>
                          </a:solidFill>
                        </a:ln>
                        <a:solidFill>
                          <a:srgbClr val="99D709"/>
                        </a:solidFill>
                        <a:latin typeface="+mn-lt"/>
                        <a:ea typeface="+mn-ea"/>
                        <a:cs typeface="+mn-cs"/>
                      </a:rPr>
                      <a:t>Monate</a:t>
                    </a:r>
                  </a:p>
                </xdr:txBody>
              </xdr:sp>
            </xdr:grpSp>
          </xdr:grpSp>
          <xdr:grpSp>
            <xdr:nvGrpSpPr>
              <xdr:cNvPr id="31" name="Gruppieren 30"/>
              <xdr:cNvGrpSpPr/>
            </xdr:nvGrpSpPr>
            <xdr:grpSpPr>
              <a:xfrm>
                <a:off x="723899" y="2843262"/>
                <a:ext cx="15101456" cy="1246634"/>
                <a:chOff x="723899" y="2843262"/>
                <a:chExt cx="15101456" cy="1246634"/>
              </a:xfrm>
            </xdr:grpSpPr>
            <xdr:grpSp>
              <xdr:nvGrpSpPr>
                <xdr:cNvPr id="32" name="Gruppieren 31"/>
                <xdr:cNvGrpSpPr/>
              </xdr:nvGrpSpPr>
              <xdr:grpSpPr>
                <a:xfrm>
                  <a:off x="6047385" y="2843262"/>
                  <a:ext cx="4395355" cy="1246634"/>
                  <a:chOff x="5823856" y="1159935"/>
                  <a:chExt cx="4229101" cy="1225852"/>
                </a:xfrm>
              </xdr:grpSpPr>
              <xdr:grpSp>
                <xdr:nvGrpSpPr>
                  <xdr:cNvPr id="44" name="Gruppieren 43">
                    <a:hlinkClick xmlns:r="http://schemas.openxmlformats.org/officeDocument/2006/relationships" r:id="rId28"/>
                  </xdr:cNvPr>
                  <xdr:cNvGrpSpPr/>
                </xdr:nvGrpSpPr>
                <xdr:grpSpPr>
                  <a:xfrm>
                    <a:off x="5823856" y="1159935"/>
                    <a:ext cx="4229101" cy="1225852"/>
                    <a:chOff x="723899" y="928612"/>
                    <a:chExt cx="4229101" cy="1225852"/>
                  </a:xfrm>
                </xdr:grpSpPr>
                <xdr:sp macro="" textlink="">
                  <xdr:nvSpPr>
                    <xdr:cNvPr id="46" name="Abgerundetes Rechteck 45">
                      <a:hlinkClick xmlns:r="http://schemas.openxmlformats.org/officeDocument/2006/relationships" r:id="rId28"/>
                    </xdr:cNvPr>
                    <xdr:cNvSpPr/>
                  </xdr:nvSpPr>
                  <xdr:spPr>
                    <a:xfrm>
                      <a:off x="723899" y="928612"/>
                      <a:ext cx="4229101" cy="1225852"/>
                    </a:xfrm>
                    <a:prstGeom prst="roundRect">
                      <a:avLst>
                        <a:gd name="adj" fmla="val 5313"/>
                      </a:avLst>
                    </a:prstGeom>
                    <a:solidFill>
                      <a:srgbClr val="EEECE1"/>
                    </a:solidFill>
                    <a:ln w="285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lgn="l"/>
                      <a:r>
                        <a:rPr lang="de-CH" sz="2000" b="1" baseline="0">
                          <a:solidFill>
                            <a:srgbClr val="99D709"/>
                          </a:solidFill>
                          <a:effectLst/>
                          <a:latin typeface="+mn-lt"/>
                          <a:ea typeface="+mn-ea"/>
                          <a:cs typeface="+mn-cs"/>
                        </a:rPr>
                        <a:t>Stammdaten</a:t>
                      </a: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xdr:txBody>
                </xdr:sp>
                <xdr:pic>
                  <xdr:nvPicPr>
                    <xdr:cNvPr id="47" name="Picture 6"/>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25285" y="1430866"/>
                      <a:ext cx="1383030" cy="447425"/>
                    </a:xfrm>
                    <a:prstGeom prst="rect">
                      <a:avLst/>
                    </a:prstGeom>
                    <a:noFill/>
                    <a:ln w="1">
                      <a:noFill/>
                      <a:miter lim="800000"/>
                      <a:headEnd/>
                      <a:tailEnd type="none" w="med" len="med"/>
                    </a:ln>
                    <a:effectLst/>
                  </xdr:spPr>
                </xdr:pic>
              </xdr:grpSp>
              <xdr:pic>
                <xdr:nvPicPr>
                  <xdr:cNvPr id="45" name="Grafik 44" descr="C:\Users\Simon\AppData\Local\Temp\SNAGHTML14cb0e2.PNG">
                    <a:hlinkClick xmlns:r="http://schemas.openxmlformats.org/officeDocument/2006/relationships" r:id="rId28"/>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7660822" y="1224644"/>
                    <a:ext cx="2289674" cy="1061356"/>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33" name="Gruppieren 32">
                  <a:hlinkClick xmlns:r="http://schemas.openxmlformats.org/officeDocument/2006/relationships" r:id="rId22"/>
                </xdr:cNvPr>
                <xdr:cNvGrpSpPr/>
              </xdr:nvGrpSpPr>
              <xdr:grpSpPr>
                <a:xfrm>
                  <a:off x="11429999" y="2843262"/>
                  <a:ext cx="4395356" cy="1246634"/>
                  <a:chOff x="11035393" y="1159935"/>
                  <a:chExt cx="4229101" cy="1225852"/>
                </a:xfrm>
              </xdr:grpSpPr>
              <xdr:grpSp>
                <xdr:nvGrpSpPr>
                  <xdr:cNvPr id="40" name="Gruppieren 39"/>
                  <xdr:cNvGrpSpPr/>
                </xdr:nvGrpSpPr>
                <xdr:grpSpPr>
                  <a:xfrm>
                    <a:off x="11035393" y="1159935"/>
                    <a:ext cx="4229101" cy="1225852"/>
                    <a:chOff x="723899" y="928612"/>
                    <a:chExt cx="4229101" cy="1225852"/>
                  </a:xfrm>
                </xdr:grpSpPr>
                <xdr:sp macro="" textlink="">
                  <xdr:nvSpPr>
                    <xdr:cNvPr id="42" name="Abgerundetes Rechteck 41"/>
                    <xdr:cNvSpPr/>
                  </xdr:nvSpPr>
                  <xdr:spPr>
                    <a:xfrm>
                      <a:off x="723899" y="928612"/>
                      <a:ext cx="4229101" cy="1225852"/>
                    </a:xfrm>
                    <a:prstGeom prst="roundRect">
                      <a:avLst>
                        <a:gd name="adj" fmla="val 5313"/>
                      </a:avLst>
                    </a:prstGeom>
                    <a:solidFill>
                      <a:srgbClr val="EEECE1"/>
                    </a:solidFill>
                    <a:ln w="285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lgn="l"/>
                      <a:r>
                        <a:rPr lang="de-CH" sz="2000" b="1" baseline="0">
                          <a:solidFill>
                            <a:srgbClr val="99D709"/>
                          </a:solidFill>
                          <a:effectLst/>
                          <a:latin typeface="+mn-lt"/>
                          <a:ea typeface="+mn-ea"/>
                          <a:cs typeface="+mn-cs"/>
                        </a:rPr>
                        <a:t>Farbgenerator</a:t>
                      </a: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xdr:txBody>
                </xdr:sp>
                <xdr:pic>
                  <xdr:nvPicPr>
                    <xdr:cNvPr id="43" name="Picture 6"/>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25285" y="1430866"/>
                      <a:ext cx="1383030" cy="447425"/>
                    </a:xfrm>
                    <a:prstGeom prst="rect">
                      <a:avLst/>
                    </a:prstGeom>
                    <a:noFill/>
                    <a:ln w="1">
                      <a:noFill/>
                      <a:miter lim="800000"/>
                      <a:headEnd/>
                      <a:tailEnd type="none" w="med" len="med"/>
                    </a:ln>
                    <a:effectLst/>
                  </xdr:spPr>
                </xdr:pic>
              </xdr:grpSp>
              <xdr:pic>
                <xdr:nvPicPr>
                  <xdr:cNvPr id="41" name="Grafik 40" descr="C:\Users\Simon\AppData\Local\Temp\SNAGHTML14d5698.PNG"/>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12913178" y="1238249"/>
                    <a:ext cx="2245179" cy="108753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34" name="Gruppieren 33"/>
                <xdr:cNvGrpSpPr/>
              </xdr:nvGrpSpPr>
              <xdr:grpSpPr>
                <a:xfrm>
                  <a:off x="723899" y="2843262"/>
                  <a:ext cx="4395356" cy="1246634"/>
                  <a:chOff x="723899" y="2843262"/>
                  <a:chExt cx="4395356" cy="1246634"/>
                </a:xfrm>
              </xdr:grpSpPr>
              <xdr:grpSp>
                <xdr:nvGrpSpPr>
                  <xdr:cNvPr id="35" name="Gruppieren 34">
                    <a:hlinkClick xmlns:r="http://schemas.openxmlformats.org/officeDocument/2006/relationships" r:id="rId25"/>
                  </xdr:cNvPr>
                  <xdr:cNvGrpSpPr/>
                </xdr:nvGrpSpPr>
                <xdr:grpSpPr>
                  <a:xfrm>
                    <a:off x="723899" y="2843262"/>
                    <a:ext cx="4395356" cy="1246634"/>
                    <a:chOff x="723899" y="928612"/>
                    <a:chExt cx="4229101" cy="1225852"/>
                  </a:xfrm>
                </xdr:grpSpPr>
                <xdr:sp macro="" textlink="">
                  <xdr:nvSpPr>
                    <xdr:cNvPr id="37" name="Abgerundetes Rechteck 36"/>
                    <xdr:cNvSpPr/>
                  </xdr:nvSpPr>
                  <xdr:spPr>
                    <a:xfrm>
                      <a:off x="723899" y="928612"/>
                      <a:ext cx="4229101" cy="1225852"/>
                    </a:xfrm>
                    <a:prstGeom prst="roundRect">
                      <a:avLst>
                        <a:gd name="adj" fmla="val 5313"/>
                      </a:avLst>
                    </a:prstGeom>
                    <a:solidFill>
                      <a:srgbClr val="EEECE1"/>
                    </a:solidFill>
                    <a:ln w="28575"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2880" rtlCol="0" anchor="t"/>
                    <a:lstStyle/>
                    <a:p>
                      <a:pPr marL="0" indent="0" algn="l"/>
                      <a:r>
                        <a:rPr lang="de-CH" sz="2000" b="1" baseline="0">
                          <a:solidFill>
                            <a:srgbClr val="99D709"/>
                          </a:solidFill>
                          <a:effectLst/>
                          <a:latin typeface="+mn-lt"/>
                          <a:ea typeface="+mn-ea"/>
                          <a:cs typeface="+mn-cs"/>
                        </a:rPr>
                        <a:t>Projektplan</a:t>
                      </a: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de-CH" sz="1100" b="1" baseline="0">
                        <a:solidFill>
                          <a:srgbClr val="99D709"/>
                        </a:solidFill>
                        <a:effectLst/>
                        <a:latin typeface="+mn-lt"/>
                        <a:ea typeface="+mn-ea"/>
                        <a:cs typeface="+mn-cs"/>
                      </a:endParaRPr>
                    </a:p>
                  </xdr:txBody>
                </xdr:sp>
                <xdr:pic>
                  <xdr:nvPicPr>
                    <xdr:cNvPr id="38" name="Picture 6">
                      <a:hlinkClick xmlns:r="http://schemas.openxmlformats.org/officeDocument/2006/relationships" r:id="rId31"/>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925285" y="1430866"/>
                      <a:ext cx="1383030" cy="447425"/>
                    </a:xfrm>
                    <a:prstGeom prst="rect">
                      <a:avLst/>
                    </a:prstGeom>
                    <a:noFill/>
                    <a:ln w="1">
                      <a:noFill/>
                      <a:miter lim="800000"/>
                      <a:headEnd/>
                      <a:tailEnd type="none" w="med" len="med"/>
                    </a:ln>
                    <a:effectLst/>
                  </xdr:spPr>
                </xdr:pic>
                <xdr:pic>
                  <xdr:nvPicPr>
                    <xdr:cNvPr id="39" name="Grafik 38" descr="C:\Users\Simon\AppData\Local\Temp\SNAGHTMLc9128c.PNG"/>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857501" y="985831"/>
                      <a:ext cx="1904999" cy="1106807"/>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6" name="Textfeld 35">
                    <a:hlinkClick xmlns:r="http://schemas.openxmlformats.org/officeDocument/2006/relationships" r:id="rId31"/>
                  </xdr:cNvPr>
                  <xdr:cNvSpPr txBox="1"/>
                </xdr:nvSpPr>
                <xdr:spPr>
                  <a:xfrm rot="20024405">
                    <a:off x="2888578" y="3103418"/>
                    <a:ext cx="2044406"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3200" b="1">
                        <a:ln>
                          <a:solidFill>
                            <a:schemeClr val="accent6">
                              <a:lumMod val="75000"/>
                            </a:schemeClr>
                          </a:solidFill>
                        </a:ln>
                        <a:solidFill>
                          <a:srgbClr val="99D709"/>
                        </a:solidFill>
                        <a:latin typeface="+mn-lt"/>
                        <a:ea typeface="+mn-ea"/>
                        <a:cs typeface="+mn-cs"/>
                      </a:rPr>
                      <a:t>24</a:t>
                    </a:r>
                    <a:r>
                      <a:rPr lang="de-CH" sz="3200" b="1">
                        <a:solidFill>
                          <a:srgbClr val="FF0000"/>
                        </a:solidFill>
                      </a:rPr>
                      <a:t> </a:t>
                    </a:r>
                    <a:r>
                      <a:rPr lang="de-CH" sz="3200" b="1">
                        <a:ln>
                          <a:solidFill>
                            <a:schemeClr val="accent6">
                              <a:lumMod val="75000"/>
                            </a:schemeClr>
                          </a:solidFill>
                        </a:ln>
                        <a:solidFill>
                          <a:srgbClr val="99D709"/>
                        </a:solidFill>
                        <a:latin typeface="+mn-lt"/>
                        <a:ea typeface="+mn-ea"/>
                        <a:cs typeface="+mn-cs"/>
                      </a:rPr>
                      <a:t>Monate</a:t>
                    </a:r>
                  </a:p>
                </xdr:txBody>
              </xdr:sp>
            </xdr:grpSp>
          </xdr:grpSp>
        </xdr:grpSp>
        <xdr:sp macro="" textlink="">
          <xdr:nvSpPr>
            <xdr:cNvPr id="29" name="Textfeld 28">
              <a:hlinkClick xmlns:r="http://schemas.openxmlformats.org/officeDocument/2006/relationships" r:id="rId26"/>
            </xdr:cNvPr>
            <xdr:cNvSpPr txBox="1"/>
          </xdr:nvSpPr>
          <xdr:spPr>
            <a:xfrm rot="20024405">
              <a:off x="8285018" y="1440875"/>
              <a:ext cx="1836400"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3200" b="1">
                  <a:ln>
                    <a:solidFill>
                      <a:schemeClr val="accent6">
                        <a:lumMod val="75000"/>
                      </a:schemeClr>
                    </a:solidFill>
                  </a:ln>
                  <a:solidFill>
                    <a:srgbClr val="99D709"/>
                  </a:solidFill>
                  <a:latin typeface="+mn-lt"/>
                  <a:ea typeface="+mn-ea"/>
                  <a:cs typeface="+mn-cs"/>
                </a:rPr>
                <a:t>9</a:t>
              </a:r>
              <a:r>
                <a:rPr lang="de-CH" sz="3200" b="1">
                  <a:solidFill>
                    <a:srgbClr val="FF0000"/>
                  </a:solidFill>
                </a:rPr>
                <a:t> </a:t>
              </a:r>
              <a:r>
                <a:rPr lang="de-CH" sz="3200" b="1">
                  <a:ln>
                    <a:solidFill>
                      <a:schemeClr val="accent6">
                        <a:lumMod val="75000"/>
                      </a:schemeClr>
                    </a:solidFill>
                  </a:ln>
                  <a:solidFill>
                    <a:srgbClr val="99D709"/>
                  </a:solidFill>
                  <a:latin typeface="+mn-lt"/>
                  <a:ea typeface="+mn-ea"/>
                  <a:cs typeface="+mn-cs"/>
                </a:rPr>
                <a:t>Monate</a:t>
              </a:r>
            </a:p>
          </xdr:txBody>
        </xdr:sp>
      </xdr:grpSp>
      <xdr:sp macro="" textlink="">
        <xdr:nvSpPr>
          <xdr:cNvPr id="27" name="Textfeld 26">
            <a:hlinkClick xmlns:r="http://schemas.openxmlformats.org/officeDocument/2006/relationships" r:id="rId23"/>
          </xdr:cNvPr>
          <xdr:cNvSpPr txBox="1"/>
        </xdr:nvSpPr>
        <xdr:spPr>
          <a:xfrm rot="20024405">
            <a:off x="13611997" y="1357746"/>
            <a:ext cx="2044406"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3200" b="1">
                <a:ln>
                  <a:solidFill>
                    <a:schemeClr val="accent6">
                      <a:lumMod val="75000"/>
                    </a:schemeClr>
                  </a:solidFill>
                </a:ln>
                <a:solidFill>
                  <a:srgbClr val="99D709"/>
                </a:solidFill>
              </a:rPr>
              <a:t>12 Monate</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563880</xdr:colOff>
      <xdr:row>8</xdr:row>
      <xdr:rowOff>22860</xdr:rowOff>
    </xdr:from>
    <xdr:ext cx="6117124" cy="593304"/>
    <xdr:sp macro="" textlink="">
      <xdr:nvSpPr>
        <xdr:cNvPr id="2" name="Textfeld 1"/>
        <xdr:cNvSpPr txBox="1"/>
      </xdr:nvSpPr>
      <xdr:spPr>
        <a:xfrm rot="20407454">
          <a:off x="563880" y="1485900"/>
          <a:ext cx="6117124"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3200" b="1">
              <a:solidFill>
                <a:srgbClr val="FF0000"/>
              </a:solidFill>
            </a:rPr>
            <a:t>!</a:t>
          </a:r>
          <a:r>
            <a:rPr lang="de-CH" sz="3200" b="1" baseline="0">
              <a:solidFill>
                <a:srgbClr val="FF0000"/>
              </a:solidFill>
            </a:rPr>
            <a:t> </a:t>
          </a:r>
          <a:r>
            <a:rPr lang="de-CH" sz="3200" b="1">
              <a:solidFill>
                <a:srgbClr val="FF0000"/>
              </a:solidFill>
            </a:rPr>
            <a:t>Nur in der Vollversion</a:t>
          </a:r>
          <a:r>
            <a:rPr lang="de-CH" sz="3200" b="1" baseline="0">
              <a:solidFill>
                <a:srgbClr val="FF0000"/>
              </a:solidFill>
            </a:rPr>
            <a:t> enthalten !</a:t>
          </a:r>
          <a:endParaRPr lang="de-CH" sz="3200" b="1">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739140</xdr:colOff>
      <xdr:row>8</xdr:row>
      <xdr:rowOff>30480</xdr:rowOff>
    </xdr:from>
    <xdr:ext cx="6117124" cy="593304"/>
    <xdr:sp macro="" textlink="">
      <xdr:nvSpPr>
        <xdr:cNvPr id="2" name="Textfeld 1"/>
        <xdr:cNvSpPr txBox="1"/>
      </xdr:nvSpPr>
      <xdr:spPr>
        <a:xfrm rot="20407454">
          <a:off x="739140" y="1493520"/>
          <a:ext cx="6117124"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3200" b="1">
              <a:solidFill>
                <a:srgbClr val="FF0000"/>
              </a:solidFill>
            </a:rPr>
            <a:t>!</a:t>
          </a:r>
          <a:r>
            <a:rPr lang="de-CH" sz="3200" b="1" baseline="0">
              <a:solidFill>
                <a:srgbClr val="FF0000"/>
              </a:solidFill>
            </a:rPr>
            <a:t> </a:t>
          </a:r>
          <a:r>
            <a:rPr lang="de-CH" sz="3200" b="1">
              <a:solidFill>
                <a:srgbClr val="FF0000"/>
              </a:solidFill>
            </a:rPr>
            <a:t>Nur in der Vollversion</a:t>
          </a:r>
          <a:r>
            <a:rPr lang="de-CH" sz="3200" b="1" baseline="0">
              <a:solidFill>
                <a:srgbClr val="FF0000"/>
              </a:solidFill>
            </a:rPr>
            <a:t> enthalten !</a:t>
          </a:r>
          <a:endParaRPr lang="de-CH" sz="3200" b="1">
            <a:solidFill>
              <a:srgbClr val="FF0000"/>
            </a:solidFill>
          </a:endParaRPr>
        </a:p>
      </xdr:txBody>
    </xdr:sp>
    <xdr:clientData/>
  </xdr:one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Larissa">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E8E8E8"/>
    <pageSetUpPr fitToPage="1"/>
  </sheetPr>
  <dimension ref="B32:AA58"/>
  <sheetViews>
    <sheetView showGridLines="0" zoomScale="55" zoomScaleNormal="55" workbookViewId="0">
      <selection activeCell="AB2" sqref="AB2"/>
    </sheetView>
  </sheetViews>
  <sheetFormatPr baseColWidth="10" defaultColWidth="11.42578125" defaultRowHeight="12.75" x14ac:dyDescent="0.2"/>
  <cols>
    <col min="1" max="16384" width="11.42578125" style="48"/>
  </cols>
  <sheetData>
    <row r="32" spans="26:26" ht="15" x14ac:dyDescent="0.25">
      <c r="Z32"/>
    </row>
    <row r="33" spans="2:27" ht="15" x14ac:dyDescent="0.25">
      <c r="T33"/>
    </row>
    <row r="36" spans="2:27" ht="15" x14ac:dyDescent="0.25">
      <c r="AA36"/>
    </row>
    <row r="39" spans="2:27" x14ac:dyDescent="0.2">
      <c r="B39" s="49"/>
    </row>
    <row r="58" spans="2:2" x14ac:dyDescent="0.2">
      <c r="B58" s="49"/>
    </row>
  </sheetData>
  <sheetProtection algorithmName="SHA-512" hashValue="ggrerZ9al2LqO4hhUrVK/LHbL/ZZhdecvwcEADPd7Km/fNrrlQAcvqC4En3rS9qV0XfqP1tnOVZxCXfK7cr3XA==" saltValue="WVqD+ivdpNei3CA4+aGezA==" spinCount="100000" sheet="1" objects="1" scenarios="1"/>
  <pageMargins left="0.70866141732283472" right="0.70866141732283472" top="0.78740157480314965" bottom="0.78740157480314965" header="0.31496062992125984" footer="0.31496062992125984"/>
  <pageSetup paperSize="9" scale="36" fitToHeight="5" orientation="portrait" r:id="rId1"/>
  <headerFooter>
    <oddHeader>&amp;LMusterprojekt Nr.815_x000D_Hans Muster&amp;RWeber - MeineVorlagen.com_x000D_9500 Wil, Schweiz_x000D_info@meinevorlagen.com</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BC438"/>
  <sheetViews>
    <sheetView showGridLines="0" zoomScale="80" zoomScaleNormal="80" workbookViewId="0">
      <selection activeCell="N38" sqref="N38"/>
    </sheetView>
  </sheetViews>
  <sheetFormatPr baseColWidth="10" defaultColWidth="11.42578125" defaultRowHeight="15" x14ac:dyDescent="0.25"/>
  <cols>
    <col min="1" max="1" width="2.5703125" customWidth="1"/>
    <col min="2" max="2" width="3.42578125" hidden="1" customWidth="1"/>
    <col min="3" max="3" width="5" hidden="1" customWidth="1"/>
    <col min="4" max="4" width="22.5703125" customWidth="1"/>
    <col min="5" max="5" width="4.5703125" customWidth="1"/>
    <col min="6" max="6" width="12.140625" customWidth="1"/>
    <col min="7" max="7" width="24.7109375" customWidth="1"/>
    <col min="8" max="8" width="4.5703125" customWidth="1"/>
    <col min="9" max="9" width="23.7109375" style="4" customWidth="1"/>
    <col min="10" max="12" width="23.7109375" style="4" hidden="1" customWidth="1"/>
    <col min="13" max="13" width="4.5703125" customWidth="1"/>
    <col min="14" max="14" width="22.140625" customWidth="1"/>
    <col min="15" max="17" width="22.140625" hidden="1" customWidth="1"/>
    <col min="18" max="18" width="4.5703125" customWidth="1"/>
    <col min="19" max="19" width="14.28515625" customWidth="1"/>
    <col min="20" max="20" width="4.85546875" customWidth="1"/>
    <col min="21" max="21" width="31.28515625" customWidth="1"/>
    <col min="22" max="22" width="3" customWidth="1"/>
    <col min="23" max="23" width="32" customWidth="1"/>
    <col min="24" max="24" width="4.5703125" customWidth="1"/>
    <col min="25" max="25" width="32" customWidth="1"/>
    <col min="26" max="26" width="4.5703125" customWidth="1"/>
    <col min="27" max="27" width="38.5703125" bestFit="1" customWidth="1"/>
    <col min="28" max="28" width="3.7109375" customWidth="1"/>
    <col min="29" max="29" width="16.28515625" bestFit="1" customWidth="1"/>
    <col min="30" max="30" width="2.7109375" hidden="1" customWidth="1"/>
    <col min="31" max="31" width="0" hidden="1" customWidth="1"/>
    <col min="32" max="32" width="4.7109375" customWidth="1"/>
    <col min="33" max="33" width="24.28515625" customWidth="1"/>
    <col min="35" max="35" width="126.28515625" customWidth="1"/>
    <col min="41" max="41" width="45.7109375" hidden="1" customWidth="1"/>
    <col min="42" max="55" width="0" hidden="1" customWidth="1"/>
  </cols>
  <sheetData>
    <row r="1" spans="1:55" ht="21.6" customHeight="1" thickBot="1" x14ac:dyDescent="0.3">
      <c r="A1" s="14"/>
      <c r="C1" s="14"/>
      <c r="D1" s="198" t="s">
        <v>0</v>
      </c>
      <c r="E1" s="74"/>
      <c r="F1" s="236" t="s">
        <v>81</v>
      </c>
      <c r="G1" s="236"/>
      <c r="H1" s="74"/>
      <c r="I1" s="229" t="s">
        <v>4</v>
      </c>
      <c r="J1" s="201"/>
      <c r="K1" s="201"/>
      <c r="L1" s="201"/>
      <c r="M1" s="74"/>
      <c r="N1" s="229" t="s">
        <v>47</v>
      </c>
      <c r="O1" s="201"/>
      <c r="P1" s="201"/>
      <c r="Q1" s="203"/>
      <c r="R1" s="74"/>
      <c r="S1" s="198" t="s">
        <v>5</v>
      </c>
      <c r="T1" s="74"/>
      <c r="U1" s="198" t="s">
        <v>59</v>
      </c>
      <c r="V1" s="74"/>
      <c r="W1" s="198" t="s">
        <v>58</v>
      </c>
      <c r="X1" s="74"/>
      <c r="Y1" s="198" t="s">
        <v>70</v>
      </c>
      <c r="Z1" s="74"/>
      <c r="AA1" s="204" t="s">
        <v>20</v>
      </c>
      <c r="AB1" s="204"/>
      <c r="AC1" s="204"/>
      <c r="AD1" s="74"/>
      <c r="AE1" s="198"/>
      <c r="AF1" s="8"/>
      <c r="AG1" s="198" t="s">
        <v>78</v>
      </c>
      <c r="AO1" s="206" t="s">
        <v>71</v>
      </c>
      <c r="AP1" s="206" t="s">
        <v>49</v>
      </c>
      <c r="AQ1" s="206" t="s">
        <v>50</v>
      </c>
      <c r="AR1" s="206" t="s">
        <v>51</v>
      </c>
      <c r="AS1" s="206" t="s">
        <v>43</v>
      </c>
      <c r="AT1" s="206" t="s">
        <v>52</v>
      </c>
      <c r="AU1" s="206" t="s">
        <v>44</v>
      </c>
      <c r="AV1" s="206" t="s">
        <v>53</v>
      </c>
      <c r="AW1" s="206" t="s">
        <v>54</v>
      </c>
      <c r="AX1" s="206" t="s">
        <v>55</v>
      </c>
      <c r="AY1" s="206" t="s">
        <v>56</v>
      </c>
      <c r="AZ1" s="206" t="s">
        <v>67</v>
      </c>
      <c r="BA1" s="206" t="s">
        <v>68</v>
      </c>
      <c r="BB1" s="206" t="s">
        <v>25</v>
      </c>
      <c r="BC1" s="206"/>
    </row>
    <row r="2" spans="1:55" ht="36" customHeight="1" thickTop="1" thickBot="1" x14ac:dyDescent="0.3">
      <c r="A2" s="14"/>
      <c r="C2" s="14"/>
      <c r="D2" s="198"/>
      <c r="E2" s="74"/>
      <c r="F2" s="199" t="s">
        <v>34</v>
      </c>
      <c r="G2" s="199" t="s">
        <v>35</v>
      </c>
      <c r="H2" s="74"/>
      <c r="I2" s="202"/>
      <c r="J2" s="201"/>
      <c r="K2" s="201"/>
      <c r="L2" s="201"/>
      <c r="M2" s="74"/>
      <c r="N2" s="202"/>
      <c r="O2" s="201"/>
      <c r="P2" s="201"/>
      <c r="Q2" s="203"/>
      <c r="R2" s="74"/>
      <c r="S2" s="198"/>
      <c r="T2" s="74"/>
      <c r="U2" s="198"/>
      <c r="V2" s="74"/>
      <c r="W2" s="198"/>
      <c r="X2" s="74"/>
      <c r="Y2" s="198"/>
      <c r="Z2" s="74"/>
      <c r="AA2" s="204"/>
      <c r="AB2" s="204"/>
      <c r="AC2" s="204"/>
      <c r="AD2" s="74"/>
      <c r="AE2" s="198"/>
      <c r="AF2" s="8"/>
      <c r="AG2" s="205" t="s">
        <v>79</v>
      </c>
      <c r="AO2" s="206" t="s">
        <v>48</v>
      </c>
      <c r="AP2" s="147" t="str">
        <f>IF(AQ2="","",IF(AP1="",IF(MAX($A1:AP$16)=0,1,ROUNDDOWN(MAX($A1:AP$16)+1,0)),AP1+0.01))</f>
        <v/>
      </c>
      <c r="AQ2" s="34"/>
      <c r="AR2" s="34"/>
      <c r="AS2" s="34"/>
      <c r="AT2" s="34"/>
      <c r="AU2" s="35"/>
      <c r="AV2" s="36"/>
      <c r="AW2" s="37"/>
      <c r="AX2" s="38" t="str">
        <f>IF(AV2="","",IF(AW2="M","",IF(AW2="","",WORKDAY(AV2,AW2-1,Feiertage))))</f>
        <v/>
      </c>
      <c r="AY2" s="39"/>
      <c r="AZ2" s="40" t="str">
        <f t="shared" ref="AZ2" ca="1" si="0">IF(AV2="","",IF(AW2="","",IF(AY2=1,999,IF(AW2="M",AV2-TODAY(),BB2-TODAY()))))</f>
        <v/>
      </c>
      <c r="BA2" s="24" t="str">
        <f>IF(AV2="","",IF(AW2="M","",ROUND(AY2*SUM(AX2-AV2+1),0)))</f>
        <v/>
      </c>
      <c r="BB2" s="25" t="str">
        <f>IF(AV2="","",IF(AX2="","",AV2+BA2-1))</f>
        <v/>
      </c>
      <c r="BC2" s="208"/>
    </row>
    <row r="3" spans="1:55" ht="3" customHeight="1" thickTop="1" x14ac:dyDescent="0.25">
      <c r="A3" s="14"/>
      <c r="C3" s="14"/>
      <c r="D3" s="200"/>
      <c r="E3" s="74"/>
      <c r="F3" s="200"/>
      <c r="G3" s="200"/>
      <c r="H3" s="74"/>
      <c r="I3" s="201"/>
      <c r="J3" s="201"/>
      <c r="K3" s="201"/>
      <c r="L3" s="201"/>
      <c r="M3" s="74"/>
      <c r="N3" s="200"/>
      <c r="O3" s="201"/>
      <c r="P3" s="201"/>
      <c r="Q3" s="203"/>
      <c r="R3" s="74"/>
      <c r="S3" s="200"/>
      <c r="T3" s="74"/>
      <c r="U3" s="200"/>
      <c r="V3" s="74"/>
      <c r="W3" s="200"/>
      <c r="X3" s="74"/>
      <c r="Y3" s="200"/>
      <c r="Z3" s="74"/>
      <c r="AA3" s="200"/>
      <c r="AB3" s="200"/>
      <c r="AC3" s="200"/>
      <c r="AD3" s="74"/>
      <c r="AE3" s="200"/>
      <c r="AF3" s="8"/>
      <c r="AG3" s="200"/>
      <c r="AO3" s="207"/>
      <c r="AP3" s="208"/>
      <c r="AQ3" s="208"/>
      <c r="AR3" s="208"/>
      <c r="AS3" s="208"/>
      <c r="AT3" s="208"/>
      <c r="AU3" s="208"/>
      <c r="AV3" s="208"/>
      <c r="AW3" s="208"/>
      <c r="AX3" s="208"/>
      <c r="AY3" s="208"/>
      <c r="AZ3" s="208"/>
      <c r="BA3" s="208"/>
      <c r="BB3" s="208"/>
      <c r="BC3" s="208"/>
    </row>
    <row r="4" spans="1:55" s="13" customFormat="1" ht="15.75" customHeight="1" x14ac:dyDescent="0.25">
      <c r="B4"/>
      <c r="D4" s="76" t="s">
        <v>82</v>
      </c>
      <c r="F4" s="76" t="s">
        <v>36</v>
      </c>
      <c r="G4" s="76" t="s">
        <v>39</v>
      </c>
      <c r="I4" s="127" t="s">
        <v>25</v>
      </c>
      <c r="J4" s="4"/>
      <c r="K4" s="4"/>
      <c r="L4" s="4"/>
      <c r="N4" s="81">
        <f ca="1">Projektplan_4M!$H$7</f>
        <v>42281</v>
      </c>
      <c r="O4" s="4"/>
      <c r="P4" s="4"/>
      <c r="Q4" s="4"/>
      <c r="S4" s="106">
        <v>1</v>
      </c>
      <c r="U4" s="76" t="s">
        <v>60</v>
      </c>
      <c r="V4" s="8"/>
      <c r="W4" s="76" t="s">
        <v>60</v>
      </c>
      <c r="X4" s="110"/>
      <c r="Y4" s="76" t="s">
        <v>60</v>
      </c>
      <c r="AA4" s="111" t="s">
        <v>21</v>
      </c>
      <c r="AB4" s="112">
        <v>7</v>
      </c>
      <c r="AC4" s="113" t="s">
        <v>22</v>
      </c>
      <c r="AE4" s="120"/>
      <c r="AG4" s="124">
        <v>41640</v>
      </c>
      <c r="AO4" s="207"/>
      <c r="AP4" s="208"/>
      <c r="AQ4" s="208"/>
      <c r="AR4" s="208"/>
      <c r="AS4" s="208"/>
      <c r="AT4" s="208"/>
      <c r="AU4" s="208"/>
      <c r="AV4" s="208"/>
      <c r="AW4" s="208"/>
      <c r="AX4" s="208"/>
      <c r="AY4" s="208"/>
      <c r="AZ4" s="208"/>
      <c r="BA4" s="208"/>
      <c r="BB4" s="208"/>
      <c r="BC4" s="209"/>
    </row>
    <row r="5" spans="1:55" x14ac:dyDescent="0.25">
      <c r="D5" s="77" t="s">
        <v>27</v>
      </c>
      <c r="F5" s="78" t="s">
        <v>37</v>
      </c>
      <c r="G5" s="78" t="s">
        <v>40</v>
      </c>
      <c r="I5" s="128">
        <v>1</v>
      </c>
      <c r="N5" s="82">
        <f ca="1">MAX(Projektplan_4M!$G$16:$G$53,Projektplan_4M!$I$16:$I$53)</f>
        <v>42374</v>
      </c>
      <c r="O5" s="4"/>
      <c r="P5" s="4"/>
      <c r="Q5" s="4"/>
      <c r="S5" s="107">
        <v>0</v>
      </c>
      <c r="U5" s="77" t="s">
        <v>61</v>
      </c>
      <c r="V5" s="8"/>
      <c r="W5" s="77" t="s">
        <v>61</v>
      </c>
      <c r="X5" s="8"/>
      <c r="Y5" s="77" t="s">
        <v>61</v>
      </c>
      <c r="AA5" s="114" t="str">
        <f>CONCATENATE("Wenn Wert kleiner ",AB4," Tage und grösser/gleich")</f>
        <v>Wenn Wert kleiner 7 Tage und grösser/gleich</v>
      </c>
      <c r="AB5" s="2">
        <v>0</v>
      </c>
      <c r="AC5" s="115" t="s">
        <v>23</v>
      </c>
      <c r="AE5" s="121"/>
      <c r="AG5" s="125"/>
    </row>
    <row r="6" spans="1:55" ht="15.75" thickBot="1" x14ac:dyDescent="0.3">
      <c r="D6" s="77" t="s">
        <v>32</v>
      </c>
      <c r="F6" s="78" t="s">
        <v>38</v>
      </c>
      <c r="G6" s="78" t="s">
        <v>41</v>
      </c>
      <c r="I6" s="128">
        <v>2</v>
      </c>
      <c r="N6" s="83">
        <f ca="1">MIN(Projektplan_4M!$G$16:$G$53,Projektplan_4M!$I$16:$I$53)</f>
        <v>42281</v>
      </c>
      <c r="O6" s="4"/>
      <c r="P6" s="4"/>
      <c r="Q6" s="4"/>
      <c r="S6" s="107">
        <v>0.1</v>
      </c>
      <c r="U6" s="77" t="s">
        <v>62</v>
      </c>
      <c r="V6" s="8"/>
      <c r="W6" s="77" t="s">
        <v>62</v>
      </c>
      <c r="X6" s="8"/>
      <c r="Y6" s="77" t="s">
        <v>62</v>
      </c>
      <c r="AA6" s="116" t="str">
        <f>CONCATENATE("Wenn Wert kleiner als ",AB5," dann Rot")</f>
        <v>Wenn Wert kleiner als 0 dann Rot</v>
      </c>
      <c r="AB6" s="3"/>
      <c r="AC6" s="115"/>
      <c r="AG6" s="125"/>
      <c r="AO6" s="206" t="s">
        <v>74</v>
      </c>
      <c r="AP6" s="206" t="s">
        <v>49</v>
      </c>
      <c r="AQ6" s="206" t="s">
        <v>50</v>
      </c>
      <c r="AR6" s="206" t="s">
        <v>51</v>
      </c>
      <c r="AS6" s="206" t="s">
        <v>43</v>
      </c>
      <c r="AT6" s="206" t="s">
        <v>52</v>
      </c>
      <c r="AU6" s="206" t="s">
        <v>44</v>
      </c>
      <c r="AV6" s="206" t="s">
        <v>53</v>
      </c>
      <c r="AW6" s="206" t="s">
        <v>54</v>
      </c>
      <c r="AX6" s="206" t="s">
        <v>55</v>
      </c>
      <c r="AY6" s="206" t="s">
        <v>56</v>
      </c>
      <c r="AZ6" s="206" t="s">
        <v>67</v>
      </c>
      <c r="BA6" s="206" t="s">
        <v>68</v>
      </c>
      <c r="BB6" s="206" t="s">
        <v>25</v>
      </c>
      <c r="BC6" s="206"/>
    </row>
    <row r="7" spans="1:55" ht="16.5" thickTop="1" thickBot="1" x14ac:dyDescent="0.3">
      <c r="D7" s="77" t="s">
        <v>33</v>
      </c>
      <c r="F7" s="78" t="s">
        <v>6</v>
      </c>
      <c r="G7" s="78" t="s">
        <v>42</v>
      </c>
      <c r="I7" s="128">
        <v>3</v>
      </c>
      <c r="N7" s="84"/>
      <c r="O7" s="4"/>
      <c r="P7" s="4"/>
      <c r="Q7" s="4"/>
      <c r="S7" s="107">
        <v>0.2</v>
      </c>
      <c r="U7" s="77" t="s">
        <v>46</v>
      </c>
      <c r="V7" s="8"/>
      <c r="W7" s="77" t="s">
        <v>46</v>
      </c>
      <c r="X7" s="8"/>
      <c r="Y7" s="77" t="s">
        <v>46</v>
      </c>
      <c r="AA7" s="117"/>
      <c r="AB7" s="118"/>
      <c r="AC7" s="119"/>
      <c r="AG7" s="125"/>
      <c r="AO7" s="206" t="s">
        <v>48</v>
      </c>
      <c r="AP7" s="147" t="str">
        <f>IF(AQ7="","",IF(AP6="",IF(MAX($A6:AP$16)=0,1,ROUNDDOWN(MAX($A6:AP$16)+1,0)),AP6+0.01))</f>
        <v/>
      </c>
      <c r="AQ7" s="34"/>
      <c r="AR7" s="34"/>
      <c r="AS7" s="34"/>
      <c r="AT7" s="34"/>
      <c r="AU7" s="35"/>
      <c r="AV7" s="36"/>
      <c r="AW7" s="37"/>
      <c r="AX7" s="38" t="str">
        <f>IF(AV7="","",IF(AW7="M","",IF(AW7="","",WORKDAY(AV7,AW7-1,Feiertage))))</f>
        <v/>
      </c>
      <c r="AY7" s="39"/>
      <c r="AZ7" s="40" t="str">
        <f t="shared" ref="AZ7" ca="1" si="1">IF(AV7="","",IF(AW7="","",IF(AY7=1,999,IF(AW7="M",AV7-TODAY(),BB7-TODAY()))))</f>
        <v/>
      </c>
      <c r="BA7" s="24" t="str">
        <f>IF(AV7="","",IF(AW7="M","",ROUND(AY7*SUM(AX7-AV7+1),0)))</f>
        <v/>
      </c>
      <c r="BB7" s="25" t="str">
        <f>IF(AV7="","",IF(AX7="","",AV7+BA7-1))</f>
        <v/>
      </c>
      <c r="BC7" s="208"/>
    </row>
    <row r="8" spans="1:55" ht="15.75" thickTop="1" x14ac:dyDescent="0.25">
      <c r="D8" s="77" t="s">
        <v>83</v>
      </c>
      <c r="F8" s="78" t="s">
        <v>7</v>
      </c>
      <c r="G8" s="78"/>
      <c r="I8" s="128">
        <v>4</v>
      </c>
      <c r="N8" s="85">
        <f ca="1">N$4+1*7</f>
        <v>42288</v>
      </c>
      <c r="O8" s="4"/>
      <c r="P8" s="4"/>
      <c r="Q8" s="4"/>
      <c r="S8" s="107">
        <v>0.4</v>
      </c>
      <c r="U8" s="77"/>
      <c r="V8" s="8"/>
      <c r="W8" s="77"/>
      <c r="X8" s="8"/>
      <c r="Y8" s="77"/>
      <c r="AG8" s="125"/>
      <c r="AO8" s="207"/>
      <c r="AP8" s="208"/>
      <c r="AQ8" s="208"/>
      <c r="AR8" s="208"/>
      <c r="AS8" s="208"/>
      <c r="AT8" s="208"/>
      <c r="AU8" s="208"/>
      <c r="AV8" s="208"/>
      <c r="AW8" s="208"/>
      <c r="AX8" s="208"/>
      <c r="AY8" s="208"/>
      <c r="AZ8" s="208"/>
      <c r="BA8" s="208"/>
      <c r="BB8" s="208"/>
      <c r="BC8" s="208"/>
    </row>
    <row r="9" spans="1:55" x14ac:dyDescent="0.25">
      <c r="D9" s="77" t="s">
        <v>29</v>
      </c>
      <c r="F9" s="78" t="s">
        <v>8</v>
      </c>
      <c r="G9" s="78"/>
      <c r="I9" s="128">
        <v>5</v>
      </c>
      <c r="N9" s="86">
        <f ca="1">N$4+2*7</f>
        <v>42295</v>
      </c>
      <c r="O9" s="4"/>
      <c r="P9" s="4"/>
      <c r="Q9" s="4"/>
      <c r="S9" s="107">
        <v>0.5</v>
      </c>
      <c r="U9" s="77"/>
      <c r="V9" s="8"/>
      <c r="W9" s="77"/>
      <c r="X9" s="8"/>
      <c r="Y9" s="77"/>
      <c r="AG9" s="125"/>
      <c r="AO9" s="207"/>
      <c r="AP9" s="208"/>
      <c r="AQ9" s="208"/>
      <c r="AR9" s="208"/>
      <c r="AS9" s="208"/>
      <c r="AT9" s="208"/>
      <c r="AU9" s="208"/>
      <c r="AV9" s="208"/>
      <c r="AW9" s="208"/>
      <c r="AX9" s="208"/>
      <c r="AY9" s="208"/>
      <c r="AZ9" s="208"/>
      <c r="BA9" s="208"/>
      <c r="BB9" s="208"/>
      <c r="BC9" s="209"/>
    </row>
    <row r="10" spans="1:55" ht="17.45" customHeight="1" x14ac:dyDescent="0.25">
      <c r="D10" s="78" t="s">
        <v>30</v>
      </c>
      <c r="F10" s="78" t="s">
        <v>9</v>
      </c>
      <c r="G10" s="78"/>
      <c r="I10" s="128">
        <v>6</v>
      </c>
      <c r="N10" s="87">
        <f ca="1">N$4+3*7</f>
        <v>42302</v>
      </c>
      <c r="O10" s="4"/>
      <c r="P10" s="4"/>
      <c r="Q10" s="4"/>
      <c r="S10" s="107">
        <v>0.6</v>
      </c>
      <c r="U10" s="78"/>
      <c r="V10" s="8"/>
      <c r="W10" s="78"/>
      <c r="X10" s="8"/>
      <c r="Y10" s="78"/>
      <c r="AG10" s="125"/>
    </row>
    <row r="11" spans="1:55" ht="18.600000000000001" customHeight="1" thickBot="1" x14ac:dyDescent="0.3">
      <c r="D11" s="78" t="s">
        <v>26</v>
      </c>
      <c r="F11" s="78" t="s">
        <v>10</v>
      </c>
      <c r="G11" s="78"/>
      <c r="I11" s="128"/>
      <c r="N11" s="88">
        <f ca="1">N$4+4*7</f>
        <v>42309</v>
      </c>
      <c r="O11" s="4"/>
      <c r="P11" s="4"/>
      <c r="Q11" s="4"/>
      <c r="S11" s="107">
        <v>0.8</v>
      </c>
      <c r="U11" s="78"/>
      <c r="V11" s="8"/>
      <c r="W11" s="78"/>
      <c r="X11" s="8"/>
      <c r="Y11" s="78"/>
      <c r="AG11" s="125"/>
      <c r="AO11" s="206" t="s">
        <v>73</v>
      </c>
      <c r="AP11" s="206" t="s">
        <v>49</v>
      </c>
      <c r="AQ11" s="206" t="s">
        <v>50</v>
      </c>
      <c r="AR11" s="206" t="s">
        <v>51</v>
      </c>
      <c r="AS11" s="206" t="s">
        <v>43</v>
      </c>
      <c r="AT11" s="206" t="s">
        <v>52</v>
      </c>
      <c r="AU11" s="206" t="s">
        <v>44</v>
      </c>
      <c r="AV11" s="206" t="s">
        <v>53</v>
      </c>
      <c r="AW11" s="206" t="s">
        <v>54</v>
      </c>
      <c r="AX11" s="206" t="s">
        <v>55</v>
      </c>
      <c r="AY11" s="206" t="s">
        <v>56</v>
      </c>
      <c r="AZ11" s="206" t="s">
        <v>67</v>
      </c>
      <c r="BA11" s="206" t="s">
        <v>68</v>
      </c>
      <c r="BB11" s="206" t="s">
        <v>25</v>
      </c>
      <c r="BC11" s="206"/>
    </row>
    <row r="12" spans="1:55" ht="16.5" thickTop="1" thickBot="1" x14ac:dyDescent="0.3">
      <c r="D12" s="78" t="s">
        <v>84</v>
      </c>
      <c r="F12" s="78" t="s">
        <v>11</v>
      </c>
      <c r="G12" s="78"/>
      <c r="I12" s="129">
        <v>7</v>
      </c>
      <c r="N12" s="89">
        <f ca="1">N$4+5*7</f>
        <v>42316</v>
      </c>
      <c r="O12" s="4"/>
      <c r="P12" s="4"/>
      <c r="Q12" s="4"/>
      <c r="S12" s="107">
        <v>1</v>
      </c>
      <c r="U12" s="78"/>
      <c r="V12" s="8"/>
      <c r="W12" s="78"/>
      <c r="X12" s="8"/>
      <c r="Y12" s="78"/>
      <c r="AG12" s="125"/>
      <c r="AO12" s="206" t="s">
        <v>48</v>
      </c>
      <c r="AP12" s="147" t="str">
        <f>IF(AQ12="","",IF(AP11="",IF(MAX($A11:AP$16)=0,1,ROUNDDOWN(MAX($A11:AP$16)+1,0)),AP11+0.01))</f>
        <v/>
      </c>
      <c r="AQ12" s="34"/>
      <c r="AR12" s="34"/>
      <c r="AS12" s="34"/>
      <c r="AT12" s="34"/>
      <c r="AU12" s="35"/>
      <c r="AV12" s="36"/>
      <c r="AW12" s="37"/>
      <c r="AX12" s="38" t="str">
        <f>IF(AV12="","",IF(AW12="M","",IF(AW12="","",WORKDAY(AV12,AW12-1,Feiertage))))</f>
        <v/>
      </c>
      <c r="AY12" s="39"/>
      <c r="AZ12" s="40" t="str">
        <f t="shared" ref="AZ12" ca="1" si="2">IF(AV12="","",IF(AW12="","",IF(AY12=1,999,IF(AW12="M",AV12-TODAY(),BB12-TODAY()))))</f>
        <v/>
      </c>
      <c r="BA12" s="24" t="str">
        <f>IF(AV12="","",IF(AW12="M","",ROUND(AY12*SUM(AX12-AV12+1),0)))</f>
        <v/>
      </c>
      <c r="BB12" s="25" t="str">
        <f>IF(AV12="","",IF(AX12="","",AV12+BA12-1))</f>
        <v/>
      </c>
      <c r="BC12" s="208"/>
    </row>
    <row r="13" spans="1:55" ht="18.600000000000001" customHeight="1" thickTop="1" x14ac:dyDescent="0.25">
      <c r="D13" s="78" t="s">
        <v>85</v>
      </c>
      <c r="F13" s="78" t="s">
        <v>12</v>
      </c>
      <c r="G13" s="78"/>
      <c r="I13" s="130">
        <v>14</v>
      </c>
      <c r="N13" s="90">
        <f ca="1">N$4+6*7</f>
        <v>42323</v>
      </c>
      <c r="O13" s="4"/>
      <c r="P13" s="4"/>
      <c r="Q13" s="4"/>
      <c r="S13" s="107"/>
      <c r="U13" s="78"/>
      <c r="V13" s="8"/>
      <c r="W13" s="78"/>
      <c r="X13" s="8"/>
      <c r="Y13" s="78"/>
      <c r="AG13" s="125"/>
      <c r="AO13" s="207"/>
      <c r="AP13" s="208"/>
      <c r="AQ13" s="208"/>
      <c r="AR13" s="208"/>
      <c r="AS13" s="208"/>
      <c r="AT13" s="208"/>
      <c r="AU13" s="208"/>
      <c r="AV13" s="208"/>
      <c r="AW13" s="208"/>
      <c r="AX13" s="208"/>
      <c r="AY13" s="208"/>
      <c r="AZ13" s="208"/>
      <c r="BA13" s="208"/>
      <c r="BB13" s="208"/>
      <c r="BC13" s="208"/>
    </row>
    <row r="14" spans="1:55" x14ac:dyDescent="0.25">
      <c r="D14" s="78" t="s">
        <v>28</v>
      </c>
      <c r="F14" s="78" t="s">
        <v>13</v>
      </c>
      <c r="G14" s="78"/>
      <c r="I14" s="131">
        <v>21</v>
      </c>
      <c r="N14" s="91">
        <f ca="1">N$4+7*7</f>
        <v>42330</v>
      </c>
      <c r="O14" s="4"/>
      <c r="P14" s="4"/>
      <c r="Q14" s="4"/>
      <c r="S14" s="107"/>
      <c r="U14" s="78"/>
      <c r="V14" s="8"/>
      <c r="W14" s="78"/>
      <c r="X14" s="8"/>
      <c r="Y14" s="78"/>
      <c r="AG14" s="125"/>
      <c r="AO14" s="207"/>
      <c r="AP14" s="208"/>
      <c r="AQ14" s="208"/>
      <c r="AR14" s="208"/>
      <c r="AS14" s="208"/>
      <c r="AT14" s="208"/>
      <c r="AU14" s="208"/>
      <c r="AV14" s="208"/>
      <c r="AW14" s="208"/>
      <c r="AX14" s="208"/>
      <c r="AY14" s="208"/>
      <c r="AZ14" s="208"/>
      <c r="BA14" s="208"/>
      <c r="BB14" s="208"/>
      <c r="BC14" s="209"/>
    </row>
    <row r="15" spans="1:55" x14ac:dyDescent="0.25">
      <c r="D15" s="78" t="s">
        <v>31</v>
      </c>
      <c r="F15" s="78" t="s">
        <v>14</v>
      </c>
      <c r="G15" s="78"/>
      <c r="I15" s="132">
        <v>28</v>
      </c>
      <c r="N15" s="92">
        <f ca="1">N$4+8*7</f>
        <v>42337</v>
      </c>
      <c r="O15" s="4"/>
      <c r="P15" s="4"/>
      <c r="Q15" s="4"/>
      <c r="S15" s="107"/>
      <c r="U15" s="78"/>
      <c r="V15" s="8"/>
      <c r="W15" s="78"/>
      <c r="X15" s="8"/>
      <c r="Y15" s="78"/>
      <c r="AG15" s="125"/>
    </row>
    <row r="16" spans="1:55" ht="15.75" thickBot="1" x14ac:dyDescent="0.3">
      <c r="D16" s="78"/>
      <c r="F16" s="78" t="s">
        <v>15</v>
      </c>
      <c r="G16" s="78"/>
      <c r="I16" s="133">
        <v>35</v>
      </c>
      <c r="N16" s="93">
        <f ca="1">N$4+9*7</f>
        <v>42344</v>
      </c>
      <c r="O16" s="4"/>
      <c r="P16" s="4"/>
      <c r="Q16" s="4"/>
      <c r="S16" s="107"/>
      <c r="U16" s="78"/>
      <c r="V16" s="8"/>
      <c r="W16" s="78"/>
      <c r="X16" s="8"/>
      <c r="Y16" s="78"/>
      <c r="AG16" s="125"/>
      <c r="AO16" s="206" t="s">
        <v>72</v>
      </c>
      <c r="AP16" s="206" t="s">
        <v>49</v>
      </c>
      <c r="AQ16" s="206" t="s">
        <v>50</v>
      </c>
      <c r="AR16" s="206" t="s">
        <v>51</v>
      </c>
      <c r="AS16" s="206" t="s">
        <v>43</v>
      </c>
      <c r="AT16" s="206" t="s">
        <v>52</v>
      </c>
      <c r="AU16" s="206" t="s">
        <v>44</v>
      </c>
      <c r="AV16" s="206" t="s">
        <v>53</v>
      </c>
      <c r="AW16" s="206" t="s">
        <v>54</v>
      </c>
      <c r="AX16" s="206" t="s">
        <v>55</v>
      </c>
      <c r="AY16" s="206" t="s">
        <v>56</v>
      </c>
      <c r="AZ16" s="206" t="s">
        <v>67</v>
      </c>
      <c r="BA16" s="206" t="s">
        <v>68</v>
      </c>
      <c r="BB16" s="206" t="s">
        <v>25</v>
      </c>
      <c r="BC16" s="206"/>
    </row>
    <row r="17" spans="4:55" ht="16.5" thickTop="1" thickBot="1" x14ac:dyDescent="0.3">
      <c r="D17" s="78"/>
      <c r="F17" s="78"/>
      <c r="G17" s="78"/>
      <c r="I17" s="134">
        <v>42</v>
      </c>
      <c r="N17" s="94">
        <f ca="1">N$4+10*7</f>
        <v>42351</v>
      </c>
      <c r="O17" s="4"/>
      <c r="P17" s="4"/>
      <c r="Q17" s="4"/>
      <c r="S17" s="107"/>
      <c r="U17" s="78"/>
      <c r="V17" s="8"/>
      <c r="W17" s="78"/>
      <c r="X17" s="8"/>
      <c r="Y17" s="78"/>
      <c r="AG17" s="125"/>
      <c r="AO17" s="206" t="s">
        <v>48</v>
      </c>
      <c r="AP17" s="147" t="str">
        <f>IF(AQ17="","",IF(AP16="",IF(MAX($A16:AP$16)=0,1,ROUNDDOWN(MAX($A16:AP$16)+1,0)),AP16+0.01))</f>
        <v/>
      </c>
      <c r="AQ17" s="34"/>
      <c r="AR17" s="34"/>
      <c r="AS17" s="34"/>
      <c r="AT17" s="34"/>
      <c r="AU17" s="35"/>
      <c r="AV17" s="36"/>
      <c r="AW17" s="37"/>
      <c r="AX17" s="38" t="str">
        <f>IF(AV17="","",IF(AW17="M","",IF(AW17="","",WORKDAY(AV17,AW17-1,Feiertage))))</f>
        <v/>
      </c>
      <c r="AY17" s="39"/>
      <c r="AZ17" s="40" t="str">
        <f t="shared" ref="AZ17" ca="1" si="3">IF(AV17="","",IF(AW17="","",IF(AY17=1,999,IF(AW17="M",AV17-TODAY(),BB17-TODAY()))))</f>
        <v/>
      </c>
      <c r="BA17" s="24" t="str">
        <f>IF(AV17="","",IF(AW17="M","",ROUND(AY17*SUM(AX17-AV17+1),0)))</f>
        <v/>
      </c>
      <c r="BB17" s="25" t="str">
        <f>IF(AV17="","",IF(AX17="","",AV17+BA17-1))</f>
        <v/>
      </c>
      <c r="BC17" s="208"/>
    </row>
    <row r="18" spans="4:55" ht="18.600000000000001" customHeight="1" thickTop="1" x14ac:dyDescent="0.25">
      <c r="D18" s="78"/>
      <c r="F18" s="78"/>
      <c r="G18" s="78"/>
      <c r="I18" s="135">
        <v>49</v>
      </c>
      <c r="N18" s="95">
        <f ca="1">N$4+11*7</f>
        <v>42358</v>
      </c>
      <c r="O18" s="4"/>
      <c r="P18" s="4"/>
      <c r="Q18" s="4"/>
      <c r="S18" s="107"/>
      <c r="U18" s="78"/>
      <c r="V18" s="8"/>
      <c r="W18" s="78"/>
      <c r="X18" s="8"/>
      <c r="Y18" s="78"/>
      <c r="AG18" s="125"/>
      <c r="AO18" s="207"/>
      <c r="AP18" s="208"/>
      <c r="AQ18" s="208"/>
      <c r="AR18" s="208"/>
      <c r="AS18" s="208"/>
      <c r="AT18" s="208"/>
      <c r="AU18" s="208"/>
      <c r="AV18" s="208"/>
      <c r="AW18" s="208"/>
      <c r="AX18" s="208"/>
      <c r="AY18" s="208"/>
      <c r="AZ18" s="208"/>
      <c r="BA18" s="208"/>
      <c r="BB18" s="208"/>
      <c r="BC18" s="208"/>
    </row>
    <row r="19" spans="4:55" ht="24" customHeight="1" x14ac:dyDescent="0.25">
      <c r="D19" s="78"/>
      <c r="F19" s="78"/>
      <c r="G19" s="78"/>
      <c r="I19" s="136">
        <v>56</v>
      </c>
      <c r="N19" s="96">
        <f ca="1">N$4+12*7</f>
        <v>42365</v>
      </c>
      <c r="O19" s="4"/>
      <c r="P19" s="4"/>
      <c r="Q19" s="4"/>
      <c r="S19" s="107"/>
      <c r="U19" s="78"/>
      <c r="V19" s="8"/>
      <c r="W19" s="78"/>
      <c r="X19" s="8"/>
      <c r="Y19" s="78"/>
      <c r="AG19" s="125"/>
      <c r="AO19" s="207"/>
      <c r="AP19" s="208"/>
      <c r="AQ19" s="208"/>
      <c r="AR19" s="208"/>
      <c r="AS19" s="208"/>
      <c r="AT19" s="208"/>
      <c r="AU19" s="208"/>
      <c r="AV19" s="208"/>
      <c r="AW19" s="208"/>
      <c r="AX19" s="208"/>
      <c r="AY19" s="208"/>
      <c r="AZ19" s="208"/>
      <c r="BA19" s="208"/>
      <c r="BB19" s="208"/>
      <c r="BC19" s="209"/>
    </row>
    <row r="20" spans="4:55" x14ac:dyDescent="0.25">
      <c r="D20" s="78"/>
      <c r="F20" s="78"/>
      <c r="G20" s="78"/>
      <c r="I20" s="137">
        <v>63</v>
      </c>
      <c r="N20" s="97">
        <f ca="1">N$4+13*7</f>
        <v>42372</v>
      </c>
      <c r="O20" s="4"/>
      <c r="P20" s="4"/>
      <c r="Q20" s="4"/>
      <c r="S20" s="107"/>
      <c r="U20" s="78"/>
      <c r="V20" s="8"/>
      <c r="W20" s="78"/>
      <c r="X20" s="8"/>
      <c r="Y20" s="78"/>
      <c r="AG20" s="125"/>
    </row>
    <row r="21" spans="4:55" x14ac:dyDescent="0.25">
      <c r="D21" s="78"/>
      <c r="F21" s="78"/>
      <c r="G21" s="78"/>
      <c r="I21" s="138">
        <v>70</v>
      </c>
      <c r="N21" s="98">
        <f ca="1">N$4+14*7</f>
        <v>42379</v>
      </c>
      <c r="O21" s="4"/>
      <c r="P21" s="4"/>
      <c r="Q21" s="4"/>
      <c r="S21" s="107"/>
      <c r="U21" s="78"/>
      <c r="V21" s="8"/>
      <c r="W21" s="78"/>
      <c r="X21" s="8"/>
      <c r="Y21" s="78"/>
      <c r="AG21" s="125"/>
    </row>
    <row r="22" spans="4:55" x14ac:dyDescent="0.25">
      <c r="D22" s="78"/>
      <c r="F22" s="78"/>
      <c r="G22" s="78"/>
      <c r="I22" s="139">
        <v>77</v>
      </c>
      <c r="N22" s="99">
        <f ca="1">N$4+15*7</f>
        <v>42386</v>
      </c>
      <c r="O22" s="4"/>
      <c r="P22" s="4"/>
      <c r="Q22" s="4"/>
      <c r="S22" s="107"/>
      <c r="U22" s="78"/>
      <c r="V22" s="8"/>
      <c r="W22" s="78"/>
      <c r="X22" s="8"/>
      <c r="Y22" s="78"/>
      <c r="AG22" s="125"/>
    </row>
    <row r="23" spans="4:55" x14ac:dyDescent="0.25">
      <c r="D23" s="78"/>
      <c r="F23" s="78"/>
      <c r="G23" s="78"/>
      <c r="I23" s="140">
        <v>84</v>
      </c>
      <c r="N23" s="100">
        <f ca="1">N$4+16*7</f>
        <v>42393</v>
      </c>
      <c r="O23" s="4"/>
      <c r="P23" s="4"/>
      <c r="Q23" s="4"/>
      <c r="S23" s="107"/>
      <c r="U23" s="78"/>
      <c r="V23" s="8"/>
      <c r="W23" s="78"/>
      <c r="X23" s="8"/>
      <c r="Y23" s="78"/>
      <c r="AG23" s="125"/>
    </row>
    <row r="24" spans="4:55" x14ac:dyDescent="0.25">
      <c r="D24" s="78"/>
      <c r="F24" s="78"/>
      <c r="G24" s="78"/>
      <c r="I24" s="141">
        <v>91</v>
      </c>
      <c r="N24" s="101">
        <f ca="1">N$4+17*7</f>
        <v>42400</v>
      </c>
      <c r="O24" s="4"/>
      <c r="P24" s="4"/>
      <c r="Q24" s="4"/>
      <c r="S24" s="107"/>
      <c r="U24" s="78"/>
      <c r="V24" s="8"/>
      <c r="W24" s="78"/>
      <c r="X24" s="8"/>
      <c r="Y24" s="78"/>
      <c r="AG24" s="125"/>
    </row>
    <row r="25" spans="4:55" x14ac:dyDescent="0.25">
      <c r="D25" s="78"/>
      <c r="F25" s="78"/>
      <c r="G25" s="78"/>
      <c r="I25" s="142">
        <v>98</v>
      </c>
      <c r="N25" s="102">
        <f ca="1">N$4+18*7</f>
        <v>42407</v>
      </c>
      <c r="O25" s="4"/>
      <c r="P25" s="4"/>
      <c r="Q25" s="4"/>
      <c r="S25" s="107"/>
      <c r="U25" s="78"/>
      <c r="V25" s="8"/>
      <c r="W25" s="78"/>
      <c r="X25" s="8"/>
      <c r="Y25" s="78"/>
      <c r="AG25" s="125"/>
    </row>
    <row r="26" spans="4:55" x14ac:dyDescent="0.25">
      <c r="D26" s="78"/>
      <c r="F26" s="78"/>
      <c r="G26" s="78"/>
      <c r="I26" s="143">
        <v>105</v>
      </c>
      <c r="N26" s="103">
        <f ca="1">N$4+19*7</f>
        <v>42414</v>
      </c>
      <c r="O26" s="4"/>
      <c r="P26" s="4"/>
      <c r="Q26" s="4"/>
      <c r="S26" s="107"/>
      <c r="U26" s="78"/>
      <c r="V26" s="8"/>
      <c r="W26" s="78"/>
      <c r="X26" s="8"/>
      <c r="Y26" s="78"/>
      <c r="AG26" s="125"/>
    </row>
    <row r="27" spans="4:55" x14ac:dyDescent="0.25">
      <c r="D27" s="78"/>
      <c r="F27" s="78"/>
      <c r="G27" s="78"/>
      <c r="I27" s="144">
        <v>112</v>
      </c>
      <c r="N27" s="104">
        <f ca="1">N$4+20*7</f>
        <v>42421</v>
      </c>
      <c r="O27" s="4"/>
      <c r="P27" s="4"/>
      <c r="Q27" s="4"/>
      <c r="S27" s="107"/>
      <c r="U27" s="78"/>
      <c r="V27" s="8"/>
      <c r="W27" s="78"/>
      <c r="X27" s="8"/>
      <c r="Y27" s="78"/>
      <c r="AG27" s="125"/>
    </row>
    <row r="28" spans="4:55" x14ac:dyDescent="0.25">
      <c r="D28" s="78"/>
      <c r="F28" s="78"/>
      <c r="G28" s="78"/>
      <c r="I28" s="145"/>
      <c r="N28" s="84"/>
      <c r="O28" s="4"/>
      <c r="P28" s="4"/>
      <c r="Q28" s="4"/>
      <c r="S28" s="107"/>
      <c r="U28" s="78"/>
      <c r="V28" s="8"/>
      <c r="W28" s="78"/>
      <c r="X28" s="8"/>
      <c r="Y28" s="78"/>
      <c r="AG28" s="125"/>
    </row>
    <row r="29" spans="4:55" x14ac:dyDescent="0.25">
      <c r="D29" s="78"/>
      <c r="F29" s="78"/>
      <c r="G29" s="78"/>
      <c r="I29" s="145"/>
      <c r="N29" s="84"/>
      <c r="O29" s="4"/>
      <c r="P29" s="4"/>
      <c r="Q29" s="4"/>
      <c r="S29" s="107"/>
      <c r="U29" s="78"/>
      <c r="V29" s="8"/>
      <c r="W29" s="78"/>
      <c r="X29" s="8"/>
      <c r="Y29" s="78"/>
      <c r="AG29" s="125"/>
    </row>
    <row r="30" spans="4:55" x14ac:dyDescent="0.25">
      <c r="D30" s="78"/>
      <c r="F30" s="78"/>
      <c r="G30" s="78"/>
      <c r="I30" s="145"/>
      <c r="N30" s="84"/>
      <c r="O30" s="4"/>
      <c r="P30" s="4"/>
      <c r="Q30" s="4"/>
      <c r="S30" s="107"/>
      <c r="U30" s="78"/>
      <c r="V30" s="8"/>
      <c r="W30" s="78"/>
      <c r="X30" s="8"/>
      <c r="Y30" s="78"/>
      <c r="AG30" s="125"/>
    </row>
    <row r="31" spans="4:55" x14ac:dyDescent="0.25">
      <c r="D31" s="78"/>
      <c r="F31" s="78"/>
      <c r="G31" s="78"/>
      <c r="I31" s="145"/>
      <c r="N31" s="84"/>
      <c r="O31" s="4"/>
      <c r="P31" s="4"/>
      <c r="Q31" s="4"/>
      <c r="S31" s="107"/>
      <c r="U31" s="78"/>
      <c r="V31" s="8"/>
      <c r="W31" s="78"/>
      <c r="X31" s="8"/>
      <c r="Y31" s="78"/>
      <c r="AG31" s="125"/>
    </row>
    <row r="32" spans="4:55" x14ac:dyDescent="0.25">
      <c r="D32" s="78"/>
      <c r="F32" s="78"/>
      <c r="G32" s="78"/>
      <c r="I32" s="145"/>
      <c r="N32" s="84"/>
      <c r="O32" s="4"/>
      <c r="P32" s="4"/>
      <c r="Q32" s="4"/>
      <c r="S32" s="108"/>
      <c r="U32" s="78"/>
      <c r="V32" s="8"/>
      <c r="W32" s="78"/>
      <c r="X32" s="8"/>
      <c r="Y32" s="78"/>
      <c r="AG32" s="125"/>
    </row>
    <row r="33" spans="4:33" x14ac:dyDescent="0.25">
      <c r="D33" s="78"/>
      <c r="F33" s="78"/>
      <c r="G33" s="78"/>
      <c r="I33" s="145"/>
      <c r="N33" s="84"/>
      <c r="O33" s="4"/>
      <c r="P33" s="4"/>
      <c r="Q33" s="4"/>
      <c r="S33" s="108"/>
      <c r="U33" s="78"/>
      <c r="V33" s="8"/>
      <c r="W33" s="78"/>
      <c r="X33" s="8"/>
      <c r="Y33" s="78"/>
      <c r="AG33" s="125"/>
    </row>
    <row r="34" spans="4:33" x14ac:dyDescent="0.25">
      <c r="D34" s="78"/>
      <c r="F34" s="78"/>
      <c r="G34" s="78"/>
      <c r="I34" s="145"/>
      <c r="N34" s="84"/>
      <c r="O34" s="4"/>
      <c r="P34" s="4"/>
      <c r="Q34" s="4"/>
      <c r="S34" s="108"/>
      <c r="U34" s="78"/>
      <c r="V34" s="8"/>
      <c r="W34" s="78"/>
      <c r="X34" s="8"/>
      <c r="Y34" s="78"/>
      <c r="AG34" s="125"/>
    </row>
    <row r="35" spans="4:33" x14ac:dyDescent="0.25">
      <c r="D35" s="78"/>
      <c r="F35" s="78"/>
      <c r="G35" s="78"/>
      <c r="I35" s="145"/>
      <c r="N35" s="84"/>
      <c r="O35" s="4"/>
      <c r="P35" s="4"/>
      <c r="Q35" s="4"/>
      <c r="S35" s="108"/>
      <c r="U35" s="78"/>
      <c r="V35" s="8"/>
      <c r="W35" s="78"/>
      <c r="X35" s="8"/>
      <c r="Y35" s="78"/>
      <c r="AG35" s="125"/>
    </row>
    <row r="36" spans="4:33" x14ac:dyDescent="0.25">
      <c r="D36" s="78"/>
      <c r="F36" s="78"/>
      <c r="G36" s="78"/>
      <c r="I36" s="145"/>
      <c r="N36" s="84"/>
      <c r="O36" s="4"/>
      <c r="P36" s="4"/>
      <c r="Q36" s="4"/>
      <c r="S36" s="108"/>
      <c r="U36" s="78"/>
      <c r="V36" s="8"/>
      <c r="W36" s="78"/>
      <c r="X36" s="8"/>
      <c r="Y36" s="78"/>
      <c r="AG36" s="125"/>
    </row>
    <row r="37" spans="4:33" x14ac:dyDescent="0.25">
      <c r="D37" s="78"/>
      <c r="F37" s="78"/>
      <c r="G37" s="78"/>
      <c r="I37" s="145"/>
      <c r="N37" s="84"/>
      <c r="O37" s="4"/>
      <c r="P37" s="4"/>
      <c r="Q37" s="4"/>
      <c r="S37" s="108"/>
      <c r="U37" s="78"/>
      <c r="V37" s="8"/>
      <c r="W37" s="78"/>
      <c r="X37" s="8"/>
      <c r="Y37" s="78"/>
      <c r="AG37" s="125"/>
    </row>
    <row r="38" spans="4:33" x14ac:dyDescent="0.25">
      <c r="D38" s="78"/>
      <c r="F38" s="78"/>
      <c r="G38" s="78"/>
      <c r="I38" s="145"/>
      <c r="N38" s="84"/>
      <c r="O38" s="4"/>
      <c r="P38" s="4"/>
      <c r="Q38" s="4"/>
      <c r="S38" s="108"/>
      <c r="U38" s="78"/>
      <c r="V38" s="8"/>
      <c r="W38" s="78"/>
      <c r="X38" s="8"/>
      <c r="Y38" s="78"/>
      <c r="AG38" s="125"/>
    </row>
    <row r="39" spans="4:33" x14ac:dyDescent="0.25">
      <c r="D39" s="78"/>
      <c r="F39" s="78"/>
      <c r="G39" s="78"/>
      <c r="I39" s="145"/>
      <c r="N39" s="84"/>
      <c r="O39" s="4"/>
      <c r="P39" s="4"/>
      <c r="Q39" s="4"/>
      <c r="S39" s="108"/>
      <c r="U39" s="78"/>
      <c r="V39" s="8"/>
      <c r="W39" s="78"/>
      <c r="X39" s="8"/>
      <c r="Y39" s="78"/>
      <c r="AG39" s="125"/>
    </row>
    <row r="40" spans="4:33" x14ac:dyDescent="0.25">
      <c r="D40" s="78"/>
      <c r="F40" s="78"/>
      <c r="G40" s="78"/>
      <c r="I40" s="145"/>
      <c r="N40" s="84"/>
      <c r="O40" s="4"/>
      <c r="P40" s="4"/>
      <c r="Q40" s="4"/>
      <c r="S40" s="108"/>
      <c r="U40" s="78"/>
      <c r="V40" s="8"/>
      <c r="W40" s="78"/>
      <c r="X40" s="8"/>
      <c r="Y40" s="78"/>
      <c r="AG40" s="125"/>
    </row>
    <row r="41" spans="4:33" x14ac:dyDescent="0.25">
      <c r="D41" s="79"/>
      <c r="F41" s="80"/>
      <c r="G41" s="80"/>
      <c r="I41" s="146"/>
      <c r="N41" s="105"/>
      <c r="O41" s="4"/>
      <c r="P41" s="4"/>
      <c r="Q41" s="4"/>
      <c r="S41" s="109"/>
      <c r="U41" s="79"/>
      <c r="V41" s="8"/>
      <c r="W41" s="79"/>
      <c r="X41" s="8"/>
      <c r="Y41" s="79"/>
      <c r="AG41" s="126"/>
    </row>
    <row r="42" spans="4:33" x14ac:dyDescent="0.25">
      <c r="D42" s="75"/>
      <c r="O42" s="4"/>
      <c r="P42" s="4"/>
      <c r="Q42" s="4"/>
      <c r="U42" s="75"/>
      <c r="V42" s="8"/>
      <c r="W42" s="75"/>
      <c r="X42" s="8"/>
      <c r="Y42" s="75"/>
      <c r="AG42" s="122"/>
    </row>
    <row r="43" spans="4:33" x14ac:dyDescent="0.25">
      <c r="D43" s="75"/>
      <c r="O43" s="4"/>
      <c r="P43" s="4"/>
      <c r="Q43" s="4"/>
      <c r="U43" s="75"/>
      <c r="V43" s="8"/>
      <c r="W43" s="75"/>
      <c r="X43" s="8"/>
      <c r="Y43" s="75"/>
      <c r="AG43" s="122"/>
    </row>
    <row r="44" spans="4:33" x14ac:dyDescent="0.25">
      <c r="D44" s="75"/>
      <c r="U44" s="75"/>
      <c r="V44" s="8"/>
      <c r="W44" s="75"/>
      <c r="X44" s="8"/>
      <c r="Y44" s="75"/>
      <c r="AG44" s="122"/>
    </row>
    <row r="45" spans="4:33" x14ac:dyDescent="0.25">
      <c r="D45" s="75"/>
      <c r="U45" s="75"/>
      <c r="V45" s="8"/>
      <c r="W45" s="75"/>
      <c r="X45" s="8"/>
      <c r="Y45" s="75"/>
      <c r="AG45" s="122"/>
    </row>
    <row r="46" spans="4:33" x14ac:dyDescent="0.25">
      <c r="D46" s="75"/>
      <c r="U46" s="75"/>
      <c r="V46" s="8"/>
      <c r="W46" s="75"/>
      <c r="X46" s="8"/>
      <c r="Y46" s="75"/>
      <c r="AG46" s="122"/>
    </row>
    <row r="47" spans="4:33" x14ac:dyDescent="0.25">
      <c r="D47" s="75"/>
      <c r="U47" s="75"/>
      <c r="V47" s="8"/>
      <c r="W47" s="75"/>
      <c r="X47" s="8"/>
      <c r="Y47" s="75"/>
      <c r="AG47" s="122"/>
    </row>
    <row r="48" spans="4:33" x14ac:dyDescent="0.25">
      <c r="D48" s="75"/>
      <c r="U48" s="75"/>
      <c r="V48" s="8"/>
      <c r="W48" s="75"/>
      <c r="X48" s="8"/>
      <c r="Y48" s="75"/>
      <c r="AG48" s="123"/>
    </row>
    <row r="49" spans="4:33" x14ac:dyDescent="0.25">
      <c r="D49" s="75"/>
      <c r="U49" s="75"/>
      <c r="V49" s="8"/>
      <c r="W49" s="75"/>
      <c r="X49" s="8"/>
      <c r="Y49" s="75"/>
      <c r="AG49" s="8"/>
    </row>
    <row r="50" spans="4:33" x14ac:dyDescent="0.25">
      <c r="D50" s="75"/>
      <c r="U50" s="75"/>
      <c r="V50" s="8"/>
      <c r="W50" s="75"/>
      <c r="X50" s="8"/>
      <c r="Y50" s="75"/>
      <c r="AG50" s="8"/>
    </row>
    <row r="51" spans="4:33" x14ac:dyDescent="0.25">
      <c r="D51" s="75"/>
      <c r="U51" s="75"/>
      <c r="V51" s="8"/>
      <c r="W51" s="75"/>
      <c r="X51" s="8"/>
      <c r="Y51" s="75"/>
      <c r="AG51" s="8"/>
    </row>
    <row r="52" spans="4:33" x14ac:dyDescent="0.25">
      <c r="D52" s="75"/>
      <c r="U52" s="75"/>
      <c r="V52" s="8"/>
      <c r="W52" s="75"/>
      <c r="X52" s="8"/>
      <c r="Y52" s="75"/>
      <c r="AG52" s="8"/>
    </row>
    <row r="53" spans="4:33" x14ac:dyDescent="0.25">
      <c r="D53" s="75"/>
      <c r="U53" s="75"/>
      <c r="V53" s="8"/>
      <c r="W53" s="75"/>
      <c r="X53" s="8"/>
      <c r="Y53" s="75"/>
      <c r="AG53" s="8"/>
    </row>
    <row r="54" spans="4:33" x14ac:dyDescent="0.25">
      <c r="D54" s="75"/>
      <c r="U54" s="75"/>
      <c r="V54" s="8"/>
      <c r="W54" s="75"/>
      <c r="X54" s="8"/>
      <c r="Y54" s="75"/>
      <c r="AG54" s="8"/>
    </row>
    <row r="55" spans="4:33" x14ac:dyDescent="0.25">
      <c r="D55" s="75"/>
      <c r="U55" s="75"/>
      <c r="V55" s="8"/>
      <c r="W55" s="75"/>
      <c r="X55" s="8"/>
      <c r="Y55" s="75"/>
      <c r="AG55" s="8"/>
    </row>
    <row r="56" spans="4:33" x14ac:dyDescent="0.25">
      <c r="D56" s="75"/>
      <c r="U56" s="75"/>
      <c r="V56" s="8"/>
      <c r="W56" s="75"/>
      <c r="X56" s="8"/>
      <c r="Y56" s="75"/>
      <c r="AG56" s="8"/>
    </row>
    <row r="57" spans="4:33" x14ac:dyDescent="0.25">
      <c r="D57" s="75"/>
      <c r="U57" s="75"/>
      <c r="V57" s="8"/>
      <c r="W57" s="75"/>
      <c r="X57" s="8"/>
      <c r="Y57" s="75"/>
      <c r="AG57" s="8"/>
    </row>
    <row r="58" spans="4:33" x14ac:dyDescent="0.25">
      <c r="D58" s="75"/>
      <c r="U58" s="75"/>
      <c r="V58" s="8"/>
      <c r="W58" s="75"/>
      <c r="X58" s="8"/>
      <c r="Y58" s="75"/>
      <c r="AG58" s="8"/>
    </row>
    <row r="59" spans="4:33" x14ac:dyDescent="0.25">
      <c r="D59" s="75"/>
      <c r="U59" s="75"/>
      <c r="V59" s="8"/>
      <c r="W59" s="75"/>
      <c r="X59" s="8"/>
      <c r="Y59" s="75"/>
      <c r="AG59" s="8"/>
    </row>
    <row r="60" spans="4:33" x14ac:dyDescent="0.25">
      <c r="D60" s="75"/>
      <c r="U60" s="75"/>
      <c r="V60" s="8"/>
      <c r="W60" s="75"/>
      <c r="X60" s="8"/>
      <c r="Y60" s="75"/>
      <c r="AG60" s="8"/>
    </row>
    <row r="61" spans="4:33" x14ac:dyDescent="0.25">
      <c r="D61" s="75"/>
      <c r="U61" s="75"/>
      <c r="V61" s="8"/>
      <c r="W61" s="75"/>
      <c r="X61" s="8"/>
      <c r="Y61" s="75"/>
      <c r="AG61" s="8"/>
    </row>
    <row r="62" spans="4:33" x14ac:dyDescent="0.25">
      <c r="D62" s="75"/>
      <c r="U62" s="75"/>
      <c r="V62" s="8"/>
      <c r="W62" s="75"/>
      <c r="X62" s="8"/>
      <c r="Y62" s="75"/>
      <c r="AG62" s="8"/>
    </row>
    <row r="63" spans="4:33" x14ac:dyDescent="0.25">
      <c r="D63" s="75"/>
      <c r="U63" s="75"/>
      <c r="V63" s="8"/>
      <c r="W63" s="75"/>
      <c r="X63" s="8"/>
      <c r="Y63" s="75"/>
      <c r="AG63" s="8"/>
    </row>
    <row r="64" spans="4:33" x14ac:dyDescent="0.25">
      <c r="D64" s="75"/>
      <c r="U64" s="75"/>
      <c r="V64" s="8"/>
      <c r="W64" s="75"/>
      <c r="X64" s="8"/>
      <c r="Y64" s="75"/>
      <c r="AG64" s="8"/>
    </row>
    <row r="65" spans="4:33" x14ac:dyDescent="0.25">
      <c r="D65" s="75"/>
      <c r="U65" s="75"/>
      <c r="V65" s="8"/>
      <c r="W65" s="75"/>
      <c r="X65" s="8"/>
      <c r="Y65" s="75"/>
      <c r="AG65" s="8"/>
    </row>
    <row r="66" spans="4:33" x14ac:dyDescent="0.25">
      <c r="D66" s="75"/>
      <c r="U66" s="75"/>
      <c r="V66" s="8"/>
      <c r="W66" s="75"/>
      <c r="X66" s="8"/>
      <c r="Y66" s="75"/>
      <c r="AG66" s="8"/>
    </row>
    <row r="67" spans="4:33" x14ac:dyDescent="0.25">
      <c r="D67" s="75"/>
      <c r="U67" s="75"/>
      <c r="V67" s="8"/>
      <c r="W67" s="75"/>
      <c r="X67" s="8"/>
      <c r="Y67" s="75"/>
      <c r="AG67" s="8"/>
    </row>
    <row r="68" spans="4:33" x14ac:dyDescent="0.25">
      <c r="D68" s="75"/>
      <c r="U68" s="75"/>
      <c r="V68" s="8"/>
      <c r="W68" s="75"/>
      <c r="X68" s="8"/>
      <c r="Y68" s="75"/>
      <c r="AG68" s="8"/>
    </row>
    <row r="69" spans="4:33" x14ac:dyDescent="0.25">
      <c r="D69" s="75"/>
      <c r="U69" s="75"/>
      <c r="V69" s="8"/>
      <c r="W69" s="75"/>
      <c r="X69" s="8"/>
      <c r="Y69" s="75"/>
      <c r="AG69" s="8"/>
    </row>
    <row r="70" spans="4:33" x14ac:dyDescent="0.25">
      <c r="D70" s="75"/>
      <c r="U70" s="75"/>
      <c r="V70" s="8"/>
      <c r="W70" s="75"/>
      <c r="X70" s="8"/>
      <c r="Y70" s="75"/>
      <c r="AG70" s="8"/>
    </row>
    <row r="71" spans="4:33" x14ac:dyDescent="0.25">
      <c r="D71" s="75"/>
      <c r="U71" s="75"/>
      <c r="V71" s="8"/>
      <c r="W71" s="75"/>
      <c r="X71" s="8"/>
      <c r="Y71" s="75"/>
      <c r="AG71" s="8"/>
    </row>
    <row r="72" spans="4:33" x14ac:dyDescent="0.25">
      <c r="D72" s="75"/>
      <c r="U72" s="75"/>
      <c r="V72" s="8"/>
      <c r="W72" s="75"/>
      <c r="X72" s="8"/>
      <c r="Y72" s="75"/>
      <c r="AG72" s="8"/>
    </row>
    <row r="73" spans="4:33" x14ac:dyDescent="0.25">
      <c r="D73" s="75"/>
      <c r="U73" s="75"/>
      <c r="V73" s="8"/>
      <c r="W73" s="75"/>
      <c r="X73" s="8"/>
      <c r="Y73" s="75"/>
      <c r="AG73" s="8"/>
    </row>
    <row r="74" spans="4:33" x14ac:dyDescent="0.25">
      <c r="D74" s="75"/>
      <c r="U74" s="75"/>
      <c r="V74" s="8"/>
      <c r="W74" s="75"/>
      <c r="X74" s="8"/>
      <c r="Y74" s="75"/>
      <c r="AG74" s="8"/>
    </row>
    <row r="75" spans="4:33" x14ac:dyDescent="0.25">
      <c r="D75" s="75"/>
      <c r="U75" s="75"/>
      <c r="V75" s="8"/>
      <c r="W75" s="75"/>
      <c r="X75" s="8"/>
      <c r="Y75" s="75"/>
      <c r="AG75" s="8"/>
    </row>
    <row r="76" spans="4:33" x14ac:dyDescent="0.25">
      <c r="D76" s="75"/>
      <c r="U76" s="75"/>
      <c r="V76" s="8"/>
      <c r="W76" s="75"/>
      <c r="X76" s="8"/>
      <c r="Y76" s="75"/>
      <c r="AG76" s="8"/>
    </row>
    <row r="77" spans="4:33" x14ac:dyDescent="0.25">
      <c r="D77" s="75"/>
      <c r="U77" s="75"/>
      <c r="V77" s="8"/>
      <c r="W77" s="75"/>
      <c r="X77" s="8"/>
      <c r="Y77" s="75"/>
      <c r="AG77" s="8"/>
    </row>
    <row r="78" spans="4:33" x14ac:dyDescent="0.25">
      <c r="D78" s="75"/>
      <c r="U78" s="75"/>
      <c r="V78" s="8"/>
      <c r="W78" s="75"/>
      <c r="X78" s="8"/>
      <c r="Y78" s="75"/>
      <c r="AG78" s="8"/>
    </row>
    <row r="79" spans="4:33" x14ac:dyDescent="0.25">
      <c r="D79" s="75"/>
      <c r="U79" s="75"/>
      <c r="V79" s="8"/>
      <c r="W79" s="75"/>
      <c r="X79" s="8"/>
      <c r="Y79" s="75"/>
      <c r="AG79" s="8"/>
    </row>
    <row r="80" spans="4:33" x14ac:dyDescent="0.25">
      <c r="D80" s="75"/>
      <c r="U80" s="75"/>
      <c r="V80" s="8"/>
      <c r="W80" s="75"/>
      <c r="X80" s="8"/>
      <c r="Y80" s="75"/>
      <c r="AG80" s="8"/>
    </row>
    <row r="81" spans="4:33" x14ac:dyDescent="0.25">
      <c r="D81" s="75"/>
      <c r="U81" s="75"/>
      <c r="V81" s="8"/>
      <c r="W81" s="75"/>
      <c r="X81" s="8"/>
      <c r="Y81" s="75"/>
      <c r="AG81" s="8"/>
    </row>
    <row r="82" spans="4:33" x14ac:dyDescent="0.25">
      <c r="D82" s="75"/>
      <c r="U82" s="75"/>
      <c r="V82" s="8"/>
      <c r="W82" s="75"/>
      <c r="X82" s="8"/>
      <c r="Y82" s="75"/>
      <c r="AG82" s="8"/>
    </row>
    <row r="83" spans="4:33" x14ac:dyDescent="0.25">
      <c r="D83" s="75"/>
      <c r="U83" s="75"/>
      <c r="V83" s="8"/>
      <c r="W83" s="75"/>
      <c r="X83" s="8"/>
      <c r="Y83" s="75"/>
      <c r="AG83" s="8"/>
    </row>
    <row r="84" spans="4:33" x14ac:dyDescent="0.25">
      <c r="D84" s="75"/>
      <c r="U84" s="75"/>
      <c r="V84" s="8"/>
      <c r="W84" s="75"/>
      <c r="X84" s="8"/>
      <c r="Y84" s="75"/>
      <c r="AG84" s="8"/>
    </row>
    <row r="85" spans="4:33" x14ac:dyDescent="0.25">
      <c r="D85" s="75"/>
      <c r="U85" s="75"/>
      <c r="V85" s="8"/>
      <c r="W85" s="75"/>
      <c r="X85" s="8"/>
      <c r="Y85" s="75"/>
      <c r="AG85" s="8"/>
    </row>
    <row r="86" spans="4:33" x14ac:dyDescent="0.25">
      <c r="D86" s="75"/>
      <c r="U86" s="75"/>
      <c r="V86" s="8"/>
      <c r="W86" s="75"/>
      <c r="X86" s="8"/>
      <c r="Y86" s="75"/>
      <c r="AG86" s="8"/>
    </row>
    <row r="87" spans="4:33" x14ac:dyDescent="0.25">
      <c r="D87" s="75"/>
      <c r="U87" s="75"/>
      <c r="V87" s="8"/>
      <c r="W87" s="75"/>
      <c r="X87" s="8"/>
      <c r="Y87" s="75"/>
      <c r="AG87" s="8"/>
    </row>
    <row r="88" spans="4:33" x14ac:dyDescent="0.25">
      <c r="D88" s="75"/>
      <c r="U88" s="75"/>
      <c r="V88" s="8"/>
      <c r="W88" s="75"/>
      <c r="X88" s="8"/>
      <c r="Y88" s="75"/>
      <c r="AG88" s="8"/>
    </row>
    <row r="89" spans="4:33" x14ac:dyDescent="0.25">
      <c r="D89" s="75"/>
      <c r="U89" s="75"/>
      <c r="V89" s="8"/>
      <c r="W89" s="75"/>
      <c r="X89" s="8"/>
      <c r="Y89" s="75"/>
      <c r="AG89" s="8"/>
    </row>
    <row r="90" spans="4:33" x14ac:dyDescent="0.25">
      <c r="D90" s="75"/>
      <c r="U90" s="75"/>
      <c r="V90" s="8"/>
      <c r="W90" s="75"/>
      <c r="X90" s="8"/>
      <c r="Y90" s="75"/>
      <c r="AG90" s="8"/>
    </row>
    <row r="91" spans="4:33" x14ac:dyDescent="0.25">
      <c r="D91" s="75"/>
      <c r="U91" s="75"/>
      <c r="V91" s="8"/>
      <c r="W91" s="75"/>
      <c r="X91" s="8"/>
      <c r="Y91" s="75"/>
      <c r="AG91" s="8"/>
    </row>
    <row r="92" spans="4:33" x14ac:dyDescent="0.25">
      <c r="D92" s="75"/>
      <c r="U92" s="75"/>
      <c r="V92" s="8"/>
      <c r="W92" s="75"/>
      <c r="X92" s="8"/>
      <c r="Y92" s="75"/>
      <c r="AG92" s="8"/>
    </row>
    <row r="93" spans="4:33" x14ac:dyDescent="0.25">
      <c r="D93" s="75"/>
      <c r="U93" s="75"/>
      <c r="V93" s="8"/>
      <c r="W93" s="75"/>
      <c r="X93" s="8"/>
      <c r="Y93" s="75"/>
      <c r="AG93" s="8"/>
    </row>
    <row r="94" spans="4:33" x14ac:dyDescent="0.25">
      <c r="D94" s="75"/>
      <c r="U94" s="75"/>
      <c r="V94" s="8"/>
      <c r="W94" s="75"/>
      <c r="X94" s="8"/>
      <c r="Y94" s="75"/>
      <c r="AG94" s="8"/>
    </row>
    <row r="95" spans="4:33" x14ac:dyDescent="0.25">
      <c r="D95" s="75"/>
      <c r="U95" s="75"/>
      <c r="V95" s="8"/>
      <c r="W95" s="75"/>
      <c r="X95" s="8"/>
      <c r="Y95" s="75"/>
      <c r="AG95" s="8"/>
    </row>
    <row r="96" spans="4:33" x14ac:dyDescent="0.25">
      <c r="D96" s="75"/>
      <c r="U96" s="75"/>
      <c r="V96" s="8"/>
      <c r="W96" s="75"/>
      <c r="X96" s="8"/>
      <c r="Y96" s="75"/>
      <c r="AG96" s="8"/>
    </row>
    <row r="97" spans="4:33" x14ac:dyDescent="0.25">
      <c r="D97" s="75"/>
      <c r="U97" s="75"/>
      <c r="V97" s="8"/>
      <c r="W97" s="75"/>
      <c r="X97" s="8"/>
      <c r="Y97" s="75"/>
      <c r="AG97" s="8"/>
    </row>
    <row r="98" spans="4:33" x14ac:dyDescent="0.25">
      <c r="D98" s="75"/>
      <c r="U98" s="75"/>
      <c r="V98" s="8"/>
      <c r="W98" s="75"/>
      <c r="X98" s="8"/>
      <c r="Y98" s="75"/>
      <c r="AG98" s="8"/>
    </row>
    <row r="99" spans="4:33" x14ac:dyDescent="0.25">
      <c r="D99" s="75"/>
      <c r="U99" s="75"/>
      <c r="V99" s="8"/>
      <c r="W99" s="75"/>
      <c r="X99" s="8"/>
      <c r="Y99" s="75"/>
      <c r="AG99" s="8"/>
    </row>
    <row r="100" spans="4:33" x14ac:dyDescent="0.25">
      <c r="D100" s="75"/>
      <c r="U100" s="75"/>
      <c r="V100" s="8"/>
      <c r="W100" s="75"/>
      <c r="X100" s="8"/>
      <c r="Y100" s="75"/>
      <c r="AG100" s="8"/>
    </row>
    <row r="101" spans="4:33" x14ac:dyDescent="0.25">
      <c r="D101" s="75"/>
      <c r="U101" s="75"/>
      <c r="V101" s="8"/>
      <c r="W101" s="75"/>
      <c r="X101" s="8"/>
      <c r="Y101" s="75"/>
      <c r="AG101" s="8"/>
    </row>
    <row r="102" spans="4:33" x14ac:dyDescent="0.25">
      <c r="D102" s="75"/>
      <c r="U102" s="75"/>
      <c r="V102" s="8"/>
      <c r="W102" s="75"/>
      <c r="X102" s="8"/>
      <c r="Y102" s="75"/>
      <c r="AG102" s="8"/>
    </row>
    <row r="103" spans="4:33" x14ac:dyDescent="0.25">
      <c r="D103" s="75"/>
      <c r="U103" s="75"/>
      <c r="V103" s="8"/>
      <c r="W103" s="75"/>
      <c r="X103" s="8"/>
      <c r="Y103" s="75"/>
      <c r="AG103" s="8"/>
    </row>
    <row r="104" spans="4:33" x14ac:dyDescent="0.25">
      <c r="D104" s="75"/>
      <c r="U104" s="75"/>
      <c r="V104" s="8"/>
      <c r="W104" s="75"/>
      <c r="X104" s="8"/>
      <c r="Y104" s="75"/>
      <c r="AG104" s="8"/>
    </row>
    <row r="105" spans="4:33" x14ac:dyDescent="0.25">
      <c r="D105" s="75"/>
      <c r="U105" s="75"/>
      <c r="V105" s="8"/>
      <c r="W105" s="75"/>
      <c r="X105" s="8"/>
      <c r="Y105" s="75"/>
      <c r="AG105" s="8"/>
    </row>
    <row r="106" spans="4:33" x14ac:dyDescent="0.25">
      <c r="D106" s="75"/>
      <c r="U106" s="75"/>
      <c r="V106" s="8"/>
      <c r="W106" s="75"/>
      <c r="X106" s="8"/>
      <c r="Y106" s="75"/>
      <c r="AG106" s="8"/>
    </row>
    <row r="107" spans="4:33" x14ac:dyDescent="0.25">
      <c r="D107" s="75"/>
      <c r="U107" s="75"/>
      <c r="V107" s="8"/>
      <c r="W107" s="75"/>
      <c r="X107" s="8"/>
      <c r="Y107" s="75"/>
      <c r="AG107" s="8"/>
    </row>
    <row r="108" spans="4:33" x14ac:dyDescent="0.25">
      <c r="D108" s="75"/>
      <c r="U108" s="75"/>
      <c r="V108" s="8"/>
      <c r="W108" s="75"/>
      <c r="X108" s="8"/>
      <c r="Y108" s="75"/>
      <c r="AG108" s="8"/>
    </row>
    <row r="109" spans="4:33" x14ac:dyDescent="0.25">
      <c r="D109" s="75"/>
      <c r="U109" s="75"/>
      <c r="V109" s="8"/>
      <c r="W109" s="75"/>
      <c r="X109" s="8"/>
      <c r="Y109" s="75"/>
      <c r="AG109" s="8"/>
    </row>
    <row r="110" spans="4:33" x14ac:dyDescent="0.25">
      <c r="D110" s="75"/>
      <c r="U110" s="75"/>
      <c r="V110" s="8"/>
      <c r="W110" s="75"/>
      <c r="X110" s="8"/>
      <c r="Y110" s="75"/>
      <c r="AG110" s="8"/>
    </row>
    <row r="111" spans="4:33" x14ac:dyDescent="0.25">
      <c r="D111" s="75"/>
      <c r="U111" s="75"/>
      <c r="V111" s="8"/>
      <c r="W111" s="75"/>
      <c r="X111" s="8"/>
      <c r="Y111" s="75"/>
      <c r="AG111" s="8"/>
    </row>
    <row r="112" spans="4:33" x14ac:dyDescent="0.25">
      <c r="D112" s="75"/>
      <c r="U112" s="75"/>
      <c r="V112" s="8"/>
      <c r="W112" s="75"/>
      <c r="X112" s="8"/>
      <c r="Y112" s="75"/>
      <c r="AG112" s="8"/>
    </row>
    <row r="113" spans="4:33" x14ac:dyDescent="0.25">
      <c r="D113" s="75"/>
      <c r="U113" s="75"/>
      <c r="V113" s="8"/>
      <c r="W113" s="75"/>
      <c r="X113" s="8"/>
      <c r="Y113" s="75"/>
      <c r="AG113" s="8"/>
    </row>
    <row r="114" spans="4:33" x14ac:dyDescent="0.25">
      <c r="D114" s="75"/>
      <c r="U114" s="75"/>
      <c r="V114" s="8"/>
      <c r="W114" s="75"/>
      <c r="X114" s="8"/>
      <c r="Y114" s="75"/>
      <c r="AG114" s="8"/>
    </row>
    <row r="115" spans="4:33" x14ac:dyDescent="0.25">
      <c r="D115" s="75"/>
      <c r="U115" s="75"/>
      <c r="V115" s="8"/>
      <c r="W115" s="75"/>
      <c r="X115" s="8"/>
      <c r="Y115" s="75"/>
      <c r="AG115" s="8"/>
    </row>
    <row r="116" spans="4:33" x14ac:dyDescent="0.25">
      <c r="D116" s="75"/>
      <c r="U116" s="75"/>
      <c r="V116" s="8"/>
      <c r="W116" s="75"/>
      <c r="X116" s="8"/>
      <c r="Y116" s="75"/>
      <c r="AG116" s="8"/>
    </row>
    <row r="117" spans="4:33" x14ac:dyDescent="0.25">
      <c r="D117" s="75"/>
      <c r="U117" s="75"/>
      <c r="V117" s="8"/>
      <c r="W117" s="75"/>
      <c r="X117" s="8"/>
      <c r="Y117" s="75"/>
      <c r="AG117" s="8"/>
    </row>
    <row r="118" spans="4:33" x14ac:dyDescent="0.25">
      <c r="D118" s="75"/>
      <c r="U118" s="75"/>
      <c r="V118" s="8"/>
      <c r="W118" s="75"/>
      <c r="X118" s="8"/>
      <c r="Y118" s="75"/>
      <c r="AG118" s="8"/>
    </row>
    <row r="119" spans="4:33" x14ac:dyDescent="0.25">
      <c r="D119" s="75"/>
      <c r="U119" s="75"/>
      <c r="V119" s="8"/>
      <c r="W119" s="75"/>
      <c r="X119" s="8"/>
      <c r="Y119" s="75"/>
      <c r="AG119" s="8"/>
    </row>
    <row r="120" spans="4:33" x14ac:dyDescent="0.25">
      <c r="D120" s="75"/>
      <c r="U120" s="75"/>
      <c r="V120" s="8"/>
      <c r="W120" s="75"/>
      <c r="X120" s="8"/>
      <c r="Y120" s="75"/>
      <c r="AG120" s="8"/>
    </row>
    <row r="121" spans="4:33" x14ac:dyDescent="0.25">
      <c r="D121" s="75"/>
      <c r="U121" s="75"/>
      <c r="V121" s="8"/>
      <c r="W121" s="75"/>
      <c r="X121" s="8"/>
      <c r="Y121" s="75"/>
      <c r="AG121" s="8"/>
    </row>
    <row r="122" spans="4:33" x14ac:dyDescent="0.25">
      <c r="D122" s="75"/>
      <c r="U122" s="75"/>
      <c r="V122" s="8"/>
      <c r="W122" s="75"/>
      <c r="X122" s="8"/>
      <c r="Y122" s="75"/>
      <c r="AG122" s="8"/>
    </row>
    <row r="123" spans="4:33" x14ac:dyDescent="0.25">
      <c r="D123" s="75"/>
      <c r="U123" s="75"/>
      <c r="V123" s="8"/>
      <c r="W123" s="75"/>
      <c r="X123" s="8"/>
      <c r="Y123" s="75"/>
      <c r="AG123" s="8"/>
    </row>
    <row r="124" spans="4:33" x14ac:dyDescent="0.25">
      <c r="D124" s="75"/>
      <c r="U124" s="75"/>
      <c r="V124" s="8"/>
      <c r="W124" s="75"/>
      <c r="X124" s="8"/>
      <c r="Y124" s="75"/>
      <c r="AG124" s="8"/>
    </row>
    <row r="125" spans="4:33" x14ac:dyDescent="0.25">
      <c r="D125" s="75"/>
      <c r="U125" s="75"/>
      <c r="V125" s="8"/>
      <c r="W125" s="75"/>
      <c r="X125" s="8"/>
      <c r="Y125" s="75"/>
      <c r="AG125" s="8"/>
    </row>
    <row r="126" spans="4:33" x14ac:dyDescent="0.25">
      <c r="D126" s="75"/>
      <c r="U126" s="75"/>
      <c r="V126" s="8"/>
      <c r="W126" s="75"/>
      <c r="X126" s="8"/>
      <c r="Y126" s="75"/>
      <c r="AG126" s="8"/>
    </row>
    <row r="127" spans="4:33" x14ac:dyDescent="0.25">
      <c r="D127" s="75"/>
      <c r="U127" s="75"/>
      <c r="V127" s="8"/>
      <c r="W127" s="75"/>
      <c r="X127" s="8"/>
      <c r="Y127" s="75"/>
      <c r="AG127" s="8"/>
    </row>
    <row r="128" spans="4:33" x14ac:dyDescent="0.25">
      <c r="D128" s="75"/>
      <c r="U128" s="75"/>
      <c r="V128" s="8"/>
      <c r="W128" s="75"/>
      <c r="X128" s="8"/>
      <c r="Y128" s="75"/>
      <c r="AG128" s="8"/>
    </row>
    <row r="129" spans="21:33" x14ac:dyDescent="0.25">
      <c r="U129" s="8"/>
      <c r="V129" s="8"/>
      <c r="W129" s="8"/>
      <c r="X129" s="8"/>
      <c r="Y129" s="8"/>
      <c r="AG129" s="8"/>
    </row>
    <row r="130" spans="21:33" x14ac:dyDescent="0.25">
      <c r="U130" s="8"/>
      <c r="V130" s="8"/>
      <c r="W130" s="8"/>
      <c r="X130" s="8"/>
      <c r="Y130" s="8"/>
      <c r="AG130" s="8"/>
    </row>
    <row r="131" spans="21:33" x14ac:dyDescent="0.25">
      <c r="U131" s="8"/>
      <c r="V131" s="8"/>
      <c r="W131" s="8"/>
      <c r="X131" s="8"/>
      <c r="Y131" s="8"/>
      <c r="AG131" s="8"/>
    </row>
    <row r="132" spans="21:33" x14ac:dyDescent="0.25">
      <c r="U132" s="8"/>
      <c r="V132" s="8"/>
      <c r="W132" s="8"/>
      <c r="X132" s="8"/>
      <c r="Y132" s="8"/>
      <c r="AG132" s="8"/>
    </row>
    <row r="133" spans="21:33" x14ac:dyDescent="0.25">
      <c r="U133" s="8"/>
      <c r="V133" s="8"/>
      <c r="W133" s="8"/>
      <c r="X133" s="8"/>
      <c r="Y133" s="8"/>
      <c r="AG133" s="8"/>
    </row>
    <row r="134" spans="21:33" x14ac:dyDescent="0.25">
      <c r="U134" s="8"/>
      <c r="V134" s="8"/>
      <c r="W134" s="8"/>
      <c r="X134" s="8"/>
      <c r="Y134" s="8"/>
      <c r="AG134" s="8"/>
    </row>
    <row r="135" spans="21:33" x14ac:dyDescent="0.25">
      <c r="U135" s="8"/>
      <c r="V135" s="8"/>
      <c r="W135" s="8"/>
      <c r="X135" s="8"/>
      <c r="Y135" s="8"/>
      <c r="AG135" s="8"/>
    </row>
    <row r="136" spans="21:33" x14ac:dyDescent="0.25">
      <c r="U136" s="8"/>
      <c r="V136" s="8"/>
      <c r="W136" s="8"/>
      <c r="X136" s="8"/>
      <c r="Y136" s="8"/>
    </row>
    <row r="137" spans="21:33" x14ac:dyDescent="0.25">
      <c r="U137" s="8"/>
      <c r="V137" s="8"/>
      <c r="W137" s="8"/>
      <c r="X137" s="8"/>
      <c r="Y137" s="8"/>
    </row>
    <row r="138" spans="21:33" x14ac:dyDescent="0.25">
      <c r="U138" s="8"/>
      <c r="V138" s="8"/>
      <c r="W138" s="8"/>
      <c r="X138" s="8"/>
      <c r="Y138" s="8"/>
    </row>
    <row r="139" spans="21:33" x14ac:dyDescent="0.25">
      <c r="U139" s="8"/>
      <c r="V139" s="8"/>
      <c r="W139" s="8"/>
      <c r="X139" s="8"/>
      <c r="Y139" s="8"/>
    </row>
    <row r="140" spans="21:33" x14ac:dyDescent="0.25">
      <c r="U140" s="8"/>
      <c r="V140" s="8"/>
      <c r="W140" s="8"/>
      <c r="X140" s="8"/>
      <c r="Y140" s="8"/>
    </row>
    <row r="141" spans="21:33" x14ac:dyDescent="0.25">
      <c r="U141" s="8"/>
      <c r="V141" s="8"/>
      <c r="W141" s="8"/>
      <c r="X141" s="8"/>
      <c r="Y141" s="8"/>
    </row>
    <row r="142" spans="21:33" x14ac:dyDescent="0.25">
      <c r="U142" s="8"/>
      <c r="V142" s="8"/>
      <c r="W142" s="8"/>
      <c r="X142" s="8"/>
      <c r="Y142" s="8"/>
    </row>
    <row r="143" spans="21:33" x14ac:dyDescent="0.25">
      <c r="U143" s="8"/>
      <c r="V143" s="8"/>
      <c r="W143" s="8"/>
      <c r="X143" s="8"/>
      <c r="Y143" s="8"/>
    </row>
    <row r="144" spans="21:33" x14ac:dyDescent="0.25">
      <c r="U144" s="8"/>
      <c r="V144" s="8"/>
      <c r="W144" s="8"/>
      <c r="X144" s="8"/>
      <c r="Y144" s="8"/>
    </row>
    <row r="145" spans="21:25" x14ac:dyDescent="0.25">
      <c r="U145" s="8"/>
      <c r="V145" s="8"/>
      <c r="W145" s="8"/>
      <c r="X145" s="8"/>
      <c r="Y145" s="8"/>
    </row>
    <row r="146" spans="21:25" x14ac:dyDescent="0.25">
      <c r="U146" s="8"/>
      <c r="V146" s="8"/>
      <c r="W146" s="8"/>
      <c r="X146" s="8"/>
      <c r="Y146" s="8"/>
    </row>
    <row r="147" spans="21:25" x14ac:dyDescent="0.25">
      <c r="U147" s="8"/>
      <c r="V147" s="8"/>
      <c r="W147" s="8"/>
      <c r="X147" s="8"/>
      <c r="Y147" s="8"/>
    </row>
    <row r="148" spans="21:25" x14ac:dyDescent="0.25">
      <c r="U148" s="8"/>
      <c r="V148" s="8"/>
      <c r="W148" s="8"/>
      <c r="X148" s="8"/>
      <c r="Y148" s="8"/>
    </row>
    <row r="149" spans="21:25" x14ac:dyDescent="0.25">
      <c r="U149" s="8"/>
      <c r="V149" s="8"/>
      <c r="W149" s="8"/>
      <c r="X149" s="8"/>
      <c r="Y149" s="8"/>
    </row>
    <row r="150" spans="21:25" x14ac:dyDescent="0.25">
      <c r="U150" s="8"/>
      <c r="V150" s="8"/>
      <c r="W150" s="8"/>
      <c r="X150" s="8"/>
      <c r="Y150" s="8"/>
    </row>
    <row r="151" spans="21:25" x14ac:dyDescent="0.25">
      <c r="U151" s="8"/>
      <c r="V151" s="8"/>
      <c r="W151" s="8"/>
      <c r="X151" s="8"/>
      <c r="Y151" s="8"/>
    </row>
    <row r="152" spans="21:25" x14ac:dyDescent="0.25">
      <c r="U152" s="8"/>
      <c r="V152" s="8"/>
      <c r="W152" s="8"/>
      <c r="X152" s="8"/>
      <c r="Y152" s="8"/>
    </row>
    <row r="153" spans="21:25" x14ac:dyDescent="0.25">
      <c r="U153" s="8"/>
      <c r="V153" s="8"/>
      <c r="W153" s="8"/>
      <c r="X153" s="8"/>
      <c r="Y153" s="8"/>
    </row>
    <row r="154" spans="21:25" x14ac:dyDescent="0.25">
      <c r="U154" s="8"/>
      <c r="V154" s="8"/>
      <c r="W154" s="8"/>
      <c r="X154" s="8"/>
      <c r="Y154" s="8"/>
    </row>
    <row r="155" spans="21:25" x14ac:dyDescent="0.25">
      <c r="U155" s="8"/>
      <c r="V155" s="8"/>
      <c r="W155" s="8"/>
      <c r="X155" s="8"/>
      <c r="Y155" s="8"/>
    </row>
    <row r="156" spans="21:25" x14ac:dyDescent="0.25">
      <c r="U156" s="8"/>
      <c r="V156" s="8"/>
      <c r="W156" s="8"/>
      <c r="X156" s="8"/>
      <c r="Y156" s="8"/>
    </row>
    <row r="157" spans="21:25" x14ac:dyDescent="0.25">
      <c r="U157" s="8"/>
      <c r="V157" s="8"/>
      <c r="W157" s="8"/>
      <c r="X157" s="8"/>
      <c r="Y157" s="8"/>
    </row>
    <row r="158" spans="21:25" x14ac:dyDescent="0.25">
      <c r="U158" s="8"/>
      <c r="V158" s="8"/>
      <c r="W158" s="8"/>
      <c r="X158" s="8"/>
      <c r="Y158" s="8"/>
    </row>
    <row r="159" spans="21:25" x14ac:dyDescent="0.25">
      <c r="U159" s="8"/>
      <c r="V159" s="8"/>
      <c r="W159" s="8"/>
      <c r="X159" s="8"/>
      <c r="Y159" s="8"/>
    </row>
    <row r="160" spans="21:25" x14ac:dyDescent="0.25">
      <c r="U160" s="8"/>
      <c r="V160" s="8"/>
      <c r="W160" s="8"/>
      <c r="X160" s="8"/>
      <c r="Y160" s="8"/>
    </row>
    <row r="161" spans="21:25" x14ac:dyDescent="0.25">
      <c r="U161" s="8"/>
      <c r="V161" s="8"/>
      <c r="W161" s="8"/>
      <c r="X161" s="8"/>
      <c r="Y161" s="8"/>
    </row>
    <row r="162" spans="21:25" x14ac:dyDescent="0.25">
      <c r="U162" s="8"/>
      <c r="V162" s="8"/>
      <c r="W162" s="8"/>
      <c r="X162" s="8"/>
      <c r="Y162" s="8"/>
    </row>
    <row r="163" spans="21:25" x14ac:dyDescent="0.25">
      <c r="U163" s="8"/>
      <c r="V163" s="8"/>
      <c r="W163" s="8"/>
      <c r="X163" s="8"/>
      <c r="Y163" s="8"/>
    </row>
    <row r="164" spans="21:25" x14ac:dyDescent="0.25">
      <c r="U164" s="8"/>
      <c r="V164" s="8"/>
      <c r="W164" s="8"/>
      <c r="X164" s="8"/>
      <c r="Y164" s="8"/>
    </row>
    <row r="165" spans="21:25" x14ac:dyDescent="0.25">
      <c r="U165" s="8"/>
      <c r="V165" s="8"/>
      <c r="W165" s="8"/>
      <c r="X165" s="8"/>
      <c r="Y165" s="8"/>
    </row>
    <row r="166" spans="21:25" x14ac:dyDescent="0.25">
      <c r="U166" s="8"/>
      <c r="V166" s="8"/>
      <c r="W166" s="8"/>
      <c r="X166" s="8"/>
      <c r="Y166" s="8"/>
    </row>
    <row r="167" spans="21:25" x14ac:dyDescent="0.25">
      <c r="U167" s="8"/>
      <c r="V167" s="8"/>
      <c r="W167" s="8"/>
      <c r="X167" s="8"/>
      <c r="Y167" s="8"/>
    </row>
    <row r="185" spans="10:12" x14ac:dyDescent="0.25">
      <c r="J185"/>
      <c r="K185"/>
      <c r="L185"/>
    </row>
    <row r="186" spans="10:12" x14ac:dyDescent="0.25">
      <c r="J186"/>
      <c r="K186"/>
      <c r="L186"/>
    </row>
    <row r="187" spans="10:12" x14ac:dyDescent="0.25">
      <c r="J187"/>
      <c r="K187"/>
      <c r="L187"/>
    </row>
    <row r="188" spans="10:12" x14ac:dyDescent="0.25">
      <c r="J188"/>
      <c r="K188"/>
      <c r="L188"/>
    </row>
    <row r="189" spans="10:12" x14ac:dyDescent="0.25">
      <c r="J189"/>
      <c r="K189"/>
      <c r="L189"/>
    </row>
    <row r="190" spans="10:12" x14ac:dyDescent="0.25">
      <c r="J190"/>
      <c r="K190"/>
      <c r="L190"/>
    </row>
    <row r="191" spans="10:12" x14ac:dyDescent="0.25">
      <c r="J191"/>
      <c r="K191"/>
      <c r="L191"/>
    </row>
    <row r="192" spans="10:12" x14ac:dyDescent="0.25">
      <c r="J192"/>
      <c r="K192"/>
      <c r="L192"/>
    </row>
    <row r="193" spans="10:12" x14ac:dyDescent="0.25">
      <c r="J193"/>
      <c r="K193"/>
      <c r="L193"/>
    </row>
    <row r="194" spans="10:12" x14ac:dyDescent="0.25">
      <c r="J194"/>
      <c r="K194"/>
      <c r="L194"/>
    </row>
    <row r="195" spans="10:12" x14ac:dyDescent="0.25">
      <c r="J195"/>
      <c r="K195"/>
      <c r="L195"/>
    </row>
    <row r="196" spans="10:12" x14ac:dyDescent="0.25">
      <c r="J196"/>
      <c r="K196"/>
      <c r="L196"/>
    </row>
    <row r="197" spans="10:12" x14ac:dyDescent="0.25">
      <c r="J197"/>
      <c r="K197"/>
      <c r="L197"/>
    </row>
    <row r="198" spans="10:12" x14ac:dyDescent="0.25">
      <c r="J198"/>
      <c r="K198"/>
      <c r="L198"/>
    </row>
    <row r="199" spans="10:12" x14ac:dyDescent="0.25">
      <c r="J199"/>
      <c r="K199"/>
      <c r="L199"/>
    </row>
    <row r="200" spans="10:12" x14ac:dyDescent="0.25">
      <c r="J200"/>
      <c r="K200"/>
      <c r="L200"/>
    </row>
    <row r="201" spans="10:12" x14ac:dyDescent="0.25">
      <c r="J201"/>
      <c r="K201"/>
      <c r="L201"/>
    </row>
    <row r="202" spans="10:12" x14ac:dyDescent="0.25">
      <c r="J202"/>
      <c r="K202"/>
      <c r="L202"/>
    </row>
    <row r="203" spans="10:12" x14ac:dyDescent="0.25">
      <c r="J203"/>
      <c r="K203"/>
      <c r="L203"/>
    </row>
    <row r="204" spans="10:12" x14ac:dyDescent="0.25">
      <c r="J204"/>
      <c r="K204"/>
      <c r="L204"/>
    </row>
    <row r="205" spans="10:12" x14ac:dyDescent="0.25">
      <c r="J205"/>
      <c r="K205"/>
      <c r="L205"/>
    </row>
    <row r="206" spans="10:12" x14ac:dyDescent="0.25">
      <c r="J206"/>
      <c r="K206"/>
      <c r="L206"/>
    </row>
    <row r="207" spans="10:12" x14ac:dyDescent="0.25">
      <c r="J207"/>
      <c r="K207"/>
      <c r="L207"/>
    </row>
    <row r="208" spans="10:12" x14ac:dyDescent="0.25">
      <c r="J208"/>
      <c r="K208"/>
      <c r="L208"/>
    </row>
    <row r="209" spans="10:12" x14ac:dyDescent="0.25">
      <c r="J209"/>
      <c r="K209"/>
      <c r="L209"/>
    </row>
    <row r="210" spans="10:12" x14ac:dyDescent="0.25">
      <c r="J210"/>
      <c r="K210"/>
      <c r="L210"/>
    </row>
    <row r="211" spans="10:12" x14ac:dyDescent="0.25">
      <c r="J211"/>
      <c r="K211"/>
      <c r="L211"/>
    </row>
    <row r="212" spans="10:12" x14ac:dyDescent="0.25">
      <c r="J212"/>
      <c r="K212"/>
      <c r="L212"/>
    </row>
    <row r="213" spans="10:12" x14ac:dyDescent="0.25">
      <c r="J213"/>
      <c r="K213"/>
      <c r="L213"/>
    </row>
    <row r="214" spans="10:12" x14ac:dyDescent="0.25">
      <c r="J214"/>
      <c r="K214"/>
      <c r="L214"/>
    </row>
    <row r="215" spans="10:12" x14ac:dyDescent="0.25">
      <c r="J215"/>
      <c r="K215"/>
      <c r="L215"/>
    </row>
    <row r="216" spans="10:12" x14ac:dyDescent="0.25">
      <c r="J216"/>
      <c r="K216"/>
      <c r="L216"/>
    </row>
    <row r="217" spans="10:12" x14ac:dyDescent="0.25">
      <c r="J217"/>
      <c r="K217"/>
      <c r="L217"/>
    </row>
    <row r="218" spans="10:12" x14ac:dyDescent="0.25">
      <c r="J218"/>
      <c r="K218"/>
      <c r="L218"/>
    </row>
    <row r="219" spans="10:12" x14ac:dyDescent="0.25">
      <c r="J219"/>
      <c r="K219"/>
      <c r="L219"/>
    </row>
    <row r="220" spans="10:12" x14ac:dyDescent="0.25">
      <c r="J220"/>
      <c r="K220"/>
      <c r="L220"/>
    </row>
    <row r="221" spans="10:12" x14ac:dyDescent="0.25">
      <c r="J221"/>
      <c r="K221"/>
      <c r="L221"/>
    </row>
    <row r="222" spans="10:12" x14ac:dyDescent="0.25">
      <c r="J222"/>
      <c r="K222"/>
      <c r="L222"/>
    </row>
    <row r="223" spans="10:12" x14ac:dyDescent="0.25">
      <c r="J223"/>
      <c r="K223"/>
      <c r="L223"/>
    </row>
    <row r="224" spans="10:12" x14ac:dyDescent="0.25">
      <c r="J224"/>
      <c r="K224"/>
      <c r="L224"/>
    </row>
    <row r="225" spans="10:12" x14ac:dyDescent="0.25">
      <c r="J225"/>
      <c r="K225"/>
      <c r="L225"/>
    </row>
    <row r="226" spans="10:12" x14ac:dyDescent="0.25">
      <c r="J226"/>
      <c r="K226"/>
      <c r="L226"/>
    </row>
    <row r="227" spans="10:12" x14ac:dyDescent="0.25">
      <c r="J227"/>
      <c r="K227"/>
      <c r="L227"/>
    </row>
    <row r="228" spans="10:12" x14ac:dyDescent="0.25">
      <c r="J228"/>
      <c r="K228"/>
      <c r="L228"/>
    </row>
    <row r="229" spans="10:12" x14ac:dyDescent="0.25">
      <c r="J229"/>
      <c r="K229"/>
      <c r="L229"/>
    </row>
    <row r="230" spans="10:12" x14ac:dyDescent="0.25">
      <c r="J230"/>
      <c r="K230"/>
      <c r="L230"/>
    </row>
    <row r="231" spans="10:12" x14ac:dyDescent="0.25">
      <c r="J231"/>
      <c r="K231"/>
      <c r="L231"/>
    </row>
    <row r="232" spans="10:12" x14ac:dyDescent="0.25">
      <c r="J232"/>
      <c r="K232"/>
      <c r="L232"/>
    </row>
    <row r="233" spans="10:12" x14ac:dyDescent="0.25">
      <c r="J233"/>
      <c r="K233"/>
      <c r="L233"/>
    </row>
    <row r="234" spans="10:12" x14ac:dyDescent="0.25">
      <c r="J234"/>
      <c r="K234"/>
      <c r="L234"/>
    </row>
    <row r="235" spans="10:12" x14ac:dyDescent="0.25">
      <c r="J235"/>
      <c r="K235"/>
      <c r="L235"/>
    </row>
    <row r="236" spans="10:12" x14ac:dyDescent="0.25">
      <c r="J236"/>
      <c r="K236"/>
      <c r="L236"/>
    </row>
    <row r="237" spans="10:12" x14ac:dyDescent="0.25">
      <c r="J237"/>
      <c r="K237"/>
      <c r="L237"/>
    </row>
    <row r="238" spans="10:12" x14ac:dyDescent="0.25">
      <c r="J238"/>
      <c r="K238"/>
      <c r="L238"/>
    </row>
    <row r="239" spans="10:12" x14ac:dyDescent="0.25">
      <c r="J239"/>
      <c r="K239"/>
      <c r="L239"/>
    </row>
    <row r="240" spans="10:12" x14ac:dyDescent="0.25">
      <c r="J240"/>
      <c r="K240"/>
      <c r="L240"/>
    </row>
    <row r="241" spans="10:12" x14ac:dyDescent="0.25">
      <c r="J241"/>
      <c r="K241"/>
      <c r="L241"/>
    </row>
    <row r="242" spans="10:12" x14ac:dyDescent="0.25">
      <c r="J242"/>
      <c r="K242"/>
      <c r="L242"/>
    </row>
    <row r="243" spans="10:12" x14ac:dyDescent="0.25">
      <c r="J243"/>
      <c r="K243"/>
      <c r="L243"/>
    </row>
    <row r="244" spans="10:12" x14ac:dyDescent="0.25">
      <c r="J244"/>
      <c r="K244"/>
      <c r="L244"/>
    </row>
    <row r="245" spans="10:12" x14ac:dyDescent="0.25">
      <c r="J245"/>
      <c r="K245"/>
      <c r="L245"/>
    </row>
    <row r="246" spans="10:12" x14ac:dyDescent="0.25">
      <c r="J246"/>
      <c r="K246"/>
      <c r="L246"/>
    </row>
    <row r="247" spans="10:12" x14ac:dyDescent="0.25">
      <c r="J247"/>
      <c r="K247"/>
      <c r="L247"/>
    </row>
    <row r="248" spans="10:12" x14ac:dyDescent="0.25">
      <c r="J248"/>
      <c r="K248"/>
      <c r="L248"/>
    </row>
    <row r="249" spans="10:12" x14ac:dyDescent="0.25">
      <c r="J249"/>
      <c r="K249"/>
      <c r="L249"/>
    </row>
    <row r="250" spans="10:12" x14ac:dyDescent="0.25">
      <c r="J250"/>
      <c r="K250"/>
      <c r="L250"/>
    </row>
    <row r="251" spans="10:12" x14ac:dyDescent="0.25">
      <c r="J251"/>
      <c r="K251"/>
      <c r="L251"/>
    </row>
    <row r="252" spans="10:12" x14ac:dyDescent="0.25">
      <c r="J252"/>
      <c r="K252"/>
      <c r="L252"/>
    </row>
    <row r="253" spans="10:12" x14ac:dyDescent="0.25">
      <c r="J253"/>
      <c r="K253"/>
      <c r="L253"/>
    </row>
    <row r="254" spans="10:12" x14ac:dyDescent="0.25">
      <c r="J254"/>
      <c r="K254"/>
      <c r="L254"/>
    </row>
    <row r="255" spans="10:12" x14ac:dyDescent="0.25">
      <c r="J255"/>
      <c r="K255"/>
      <c r="L255"/>
    </row>
    <row r="256" spans="10:12" x14ac:dyDescent="0.25">
      <c r="J256"/>
      <c r="K256"/>
      <c r="L256"/>
    </row>
    <row r="257" spans="10:12" x14ac:dyDescent="0.25">
      <c r="J257"/>
      <c r="K257"/>
      <c r="L257"/>
    </row>
    <row r="258" spans="10:12" x14ac:dyDescent="0.25">
      <c r="J258"/>
      <c r="K258"/>
      <c r="L258"/>
    </row>
    <row r="259" spans="10:12" x14ac:dyDescent="0.25">
      <c r="J259"/>
      <c r="K259"/>
      <c r="L259"/>
    </row>
    <row r="260" spans="10:12" x14ac:dyDescent="0.25">
      <c r="J260"/>
      <c r="K260"/>
      <c r="L260"/>
    </row>
    <row r="261" spans="10:12" x14ac:dyDescent="0.25">
      <c r="J261"/>
      <c r="K261"/>
      <c r="L261"/>
    </row>
    <row r="262" spans="10:12" x14ac:dyDescent="0.25">
      <c r="J262"/>
      <c r="K262"/>
      <c r="L262"/>
    </row>
    <row r="263" spans="10:12" x14ac:dyDescent="0.25">
      <c r="J263"/>
      <c r="K263"/>
      <c r="L263"/>
    </row>
    <row r="264" spans="10:12" x14ac:dyDescent="0.25">
      <c r="J264"/>
      <c r="K264"/>
      <c r="L264"/>
    </row>
    <row r="265" spans="10:12" x14ac:dyDescent="0.25">
      <c r="J265"/>
      <c r="K265"/>
      <c r="L265"/>
    </row>
    <row r="266" spans="10:12" x14ac:dyDescent="0.25">
      <c r="J266"/>
      <c r="K266"/>
      <c r="L266"/>
    </row>
    <row r="267" spans="10:12" x14ac:dyDescent="0.25">
      <c r="J267"/>
      <c r="K267"/>
      <c r="L267"/>
    </row>
    <row r="268" spans="10:12" x14ac:dyDescent="0.25">
      <c r="J268"/>
      <c r="K268"/>
      <c r="L268"/>
    </row>
    <row r="269" spans="10:12" x14ac:dyDescent="0.25">
      <c r="J269"/>
      <c r="K269"/>
      <c r="L269"/>
    </row>
    <row r="270" spans="10:12" x14ac:dyDescent="0.25">
      <c r="J270"/>
      <c r="K270"/>
      <c r="L270"/>
    </row>
    <row r="271" spans="10:12" x14ac:dyDescent="0.25">
      <c r="J271"/>
      <c r="K271"/>
      <c r="L271"/>
    </row>
    <row r="272" spans="10:12" x14ac:dyDescent="0.25">
      <c r="J272"/>
      <c r="K272"/>
      <c r="L272"/>
    </row>
    <row r="273" spans="10:12" x14ac:dyDescent="0.25">
      <c r="J273"/>
      <c r="K273"/>
      <c r="L273"/>
    </row>
    <row r="274" spans="10:12" x14ac:dyDescent="0.25">
      <c r="J274"/>
      <c r="K274"/>
      <c r="L274"/>
    </row>
    <row r="275" spans="10:12" x14ac:dyDescent="0.25">
      <c r="J275"/>
      <c r="K275"/>
      <c r="L275"/>
    </row>
    <row r="276" spans="10:12" x14ac:dyDescent="0.25">
      <c r="J276"/>
      <c r="K276"/>
      <c r="L276"/>
    </row>
    <row r="277" spans="10:12" x14ac:dyDescent="0.25">
      <c r="J277"/>
      <c r="K277"/>
      <c r="L277"/>
    </row>
    <row r="278" spans="10:12" x14ac:dyDescent="0.25">
      <c r="J278"/>
      <c r="K278"/>
      <c r="L278"/>
    </row>
    <row r="279" spans="10:12" x14ac:dyDescent="0.25">
      <c r="J279"/>
      <c r="K279"/>
      <c r="L279"/>
    </row>
    <row r="280" spans="10:12" x14ac:dyDescent="0.25">
      <c r="J280"/>
      <c r="K280"/>
      <c r="L280"/>
    </row>
    <row r="281" spans="10:12" x14ac:dyDescent="0.25">
      <c r="J281"/>
      <c r="K281"/>
      <c r="L281"/>
    </row>
    <row r="282" spans="10:12" x14ac:dyDescent="0.25">
      <c r="J282"/>
      <c r="K282"/>
      <c r="L282"/>
    </row>
    <row r="283" spans="10:12" x14ac:dyDescent="0.25">
      <c r="J283"/>
      <c r="K283"/>
      <c r="L283"/>
    </row>
    <row r="284" spans="10:12" x14ac:dyDescent="0.25">
      <c r="J284"/>
      <c r="K284"/>
      <c r="L284"/>
    </row>
    <row r="285" spans="10:12" x14ac:dyDescent="0.25">
      <c r="J285"/>
      <c r="K285"/>
      <c r="L285"/>
    </row>
    <row r="286" spans="10:12" x14ac:dyDescent="0.25">
      <c r="J286"/>
      <c r="K286"/>
      <c r="L286"/>
    </row>
    <row r="287" spans="10:12" x14ac:dyDescent="0.25">
      <c r="J287"/>
      <c r="K287"/>
      <c r="L287"/>
    </row>
    <row r="288" spans="10:12" x14ac:dyDescent="0.25">
      <c r="J288"/>
      <c r="K288"/>
      <c r="L288"/>
    </row>
    <row r="289" spans="10:12" x14ac:dyDescent="0.25">
      <c r="J289"/>
      <c r="K289"/>
      <c r="L289"/>
    </row>
    <row r="290" spans="10:12" x14ac:dyDescent="0.25">
      <c r="J290"/>
      <c r="K290"/>
      <c r="L290"/>
    </row>
    <row r="291" spans="10:12" x14ac:dyDescent="0.25">
      <c r="J291"/>
      <c r="K291"/>
      <c r="L291"/>
    </row>
    <row r="292" spans="10:12" x14ac:dyDescent="0.25">
      <c r="J292"/>
      <c r="K292"/>
      <c r="L292"/>
    </row>
    <row r="293" spans="10:12" x14ac:dyDescent="0.25">
      <c r="J293"/>
      <c r="K293"/>
      <c r="L293"/>
    </row>
    <row r="294" spans="10:12" x14ac:dyDescent="0.25">
      <c r="J294"/>
      <c r="K294"/>
      <c r="L294"/>
    </row>
    <row r="295" spans="10:12" x14ac:dyDescent="0.25">
      <c r="J295"/>
      <c r="K295"/>
      <c r="L295"/>
    </row>
    <row r="296" spans="10:12" x14ac:dyDescent="0.25">
      <c r="J296"/>
      <c r="K296"/>
      <c r="L296"/>
    </row>
    <row r="297" spans="10:12" x14ac:dyDescent="0.25">
      <c r="J297"/>
      <c r="K297"/>
      <c r="L297"/>
    </row>
    <row r="298" spans="10:12" x14ac:dyDescent="0.25">
      <c r="J298"/>
      <c r="K298"/>
      <c r="L298"/>
    </row>
    <row r="299" spans="10:12" x14ac:dyDescent="0.25">
      <c r="J299"/>
      <c r="K299"/>
      <c r="L299"/>
    </row>
    <row r="300" spans="10:12" x14ac:dyDescent="0.25">
      <c r="J300"/>
      <c r="K300"/>
      <c r="L300"/>
    </row>
    <row r="301" spans="10:12" x14ac:dyDescent="0.25">
      <c r="J301"/>
      <c r="K301"/>
      <c r="L301"/>
    </row>
    <row r="302" spans="10:12" x14ac:dyDescent="0.25">
      <c r="J302"/>
      <c r="K302"/>
      <c r="L302"/>
    </row>
    <row r="303" spans="10:12" x14ac:dyDescent="0.25">
      <c r="J303"/>
      <c r="K303"/>
      <c r="L303"/>
    </row>
    <row r="304" spans="10:12" x14ac:dyDescent="0.25">
      <c r="J304"/>
      <c r="K304"/>
      <c r="L304"/>
    </row>
    <row r="305" spans="10:12" x14ac:dyDescent="0.25">
      <c r="J305"/>
      <c r="K305"/>
      <c r="L305"/>
    </row>
    <row r="306" spans="10:12" x14ac:dyDescent="0.25">
      <c r="J306"/>
      <c r="K306"/>
      <c r="L306"/>
    </row>
    <row r="307" spans="10:12" x14ac:dyDescent="0.25">
      <c r="J307"/>
      <c r="K307"/>
      <c r="L307"/>
    </row>
    <row r="308" spans="10:12" x14ac:dyDescent="0.25">
      <c r="J308"/>
      <c r="K308"/>
      <c r="L308"/>
    </row>
    <row r="309" spans="10:12" x14ac:dyDescent="0.25">
      <c r="J309"/>
      <c r="K309"/>
      <c r="L309"/>
    </row>
    <row r="310" spans="10:12" x14ac:dyDescent="0.25">
      <c r="J310"/>
      <c r="K310"/>
      <c r="L310"/>
    </row>
    <row r="311" spans="10:12" x14ac:dyDescent="0.25">
      <c r="J311"/>
      <c r="K311"/>
      <c r="L311"/>
    </row>
    <row r="312" spans="10:12" x14ac:dyDescent="0.25">
      <c r="J312"/>
      <c r="K312"/>
      <c r="L312"/>
    </row>
    <row r="313" spans="10:12" x14ac:dyDescent="0.25">
      <c r="J313"/>
      <c r="K313"/>
      <c r="L313"/>
    </row>
    <row r="314" spans="10:12" x14ac:dyDescent="0.25">
      <c r="J314"/>
      <c r="K314"/>
      <c r="L314"/>
    </row>
    <row r="315" spans="10:12" x14ac:dyDescent="0.25">
      <c r="J315"/>
      <c r="K315"/>
      <c r="L315"/>
    </row>
    <row r="316" spans="10:12" x14ac:dyDescent="0.25">
      <c r="J316"/>
      <c r="K316"/>
      <c r="L316"/>
    </row>
    <row r="317" spans="10:12" x14ac:dyDescent="0.25">
      <c r="J317"/>
      <c r="K317"/>
      <c r="L317"/>
    </row>
    <row r="318" spans="10:12" x14ac:dyDescent="0.25">
      <c r="J318"/>
      <c r="K318"/>
      <c r="L318"/>
    </row>
    <row r="319" spans="10:12" x14ac:dyDescent="0.25">
      <c r="J319"/>
      <c r="K319"/>
      <c r="L319"/>
    </row>
    <row r="320" spans="10:12" x14ac:dyDescent="0.25">
      <c r="J320"/>
      <c r="K320"/>
      <c r="L320"/>
    </row>
    <row r="321" spans="10:12" x14ac:dyDescent="0.25">
      <c r="J321"/>
      <c r="K321"/>
      <c r="L321"/>
    </row>
    <row r="322" spans="10:12" x14ac:dyDescent="0.25">
      <c r="J322"/>
      <c r="K322"/>
      <c r="L322"/>
    </row>
    <row r="323" spans="10:12" x14ac:dyDescent="0.25">
      <c r="J323"/>
      <c r="K323"/>
      <c r="L323"/>
    </row>
    <row r="324" spans="10:12" x14ac:dyDescent="0.25">
      <c r="J324"/>
      <c r="K324"/>
      <c r="L324"/>
    </row>
    <row r="325" spans="10:12" x14ac:dyDescent="0.25">
      <c r="J325"/>
      <c r="K325"/>
      <c r="L325"/>
    </row>
    <row r="326" spans="10:12" x14ac:dyDescent="0.25">
      <c r="J326"/>
      <c r="K326"/>
      <c r="L326"/>
    </row>
    <row r="327" spans="10:12" x14ac:dyDescent="0.25">
      <c r="J327"/>
      <c r="K327"/>
      <c r="L327"/>
    </row>
    <row r="328" spans="10:12" x14ac:dyDescent="0.25">
      <c r="J328"/>
      <c r="K328"/>
      <c r="L328"/>
    </row>
    <row r="329" spans="10:12" x14ac:dyDescent="0.25">
      <c r="J329"/>
      <c r="K329"/>
      <c r="L329"/>
    </row>
    <row r="330" spans="10:12" x14ac:dyDescent="0.25">
      <c r="J330"/>
      <c r="K330"/>
      <c r="L330"/>
    </row>
    <row r="331" spans="10:12" x14ac:dyDescent="0.25">
      <c r="J331"/>
      <c r="K331"/>
      <c r="L331"/>
    </row>
    <row r="332" spans="10:12" x14ac:dyDescent="0.25">
      <c r="J332"/>
      <c r="K332"/>
      <c r="L332"/>
    </row>
    <row r="333" spans="10:12" x14ac:dyDescent="0.25">
      <c r="J333"/>
      <c r="K333"/>
      <c r="L333"/>
    </row>
    <row r="334" spans="10:12" x14ac:dyDescent="0.25">
      <c r="J334"/>
      <c r="K334"/>
      <c r="L334"/>
    </row>
    <row r="335" spans="10:12" x14ac:dyDescent="0.25">
      <c r="J335"/>
      <c r="K335"/>
      <c r="L335"/>
    </row>
    <row r="336" spans="10:12" x14ac:dyDescent="0.25">
      <c r="J336"/>
      <c r="K336"/>
      <c r="L336"/>
    </row>
    <row r="337" spans="10:12" x14ac:dyDescent="0.25">
      <c r="J337"/>
      <c r="K337"/>
      <c r="L337"/>
    </row>
    <row r="338" spans="10:12" x14ac:dyDescent="0.25">
      <c r="J338"/>
      <c r="K338"/>
      <c r="L338"/>
    </row>
    <row r="339" spans="10:12" x14ac:dyDescent="0.25">
      <c r="J339"/>
      <c r="K339"/>
      <c r="L339"/>
    </row>
    <row r="340" spans="10:12" x14ac:dyDescent="0.25">
      <c r="J340"/>
      <c r="K340"/>
      <c r="L340"/>
    </row>
    <row r="341" spans="10:12" x14ac:dyDescent="0.25">
      <c r="J341"/>
      <c r="K341"/>
      <c r="L341"/>
    </row>
    <row r="342" spans="10:12" x14ac:dyDescent="0.25">
      <c r="J342"/>
      <c r="K342"/>
      <c r="L342"/>
    </row>
    <row r="343" spans="10:12" x14ac:dyDescent="0.25">
      <c r="J343"/>
      <c r="K343"/>
      <c r="L343"/>
    </row>
    <row r="344" spans="10:12" x14ac:dyDescent="0.25">
      <c r="J344"/>
      <c r="K344"/>
      <c r="L344"/>
    </row>
    <row r="345" spans="10:12" x14ac:dyDescent="0.25">
      <c r="J345"/>
      <c r="K345"/>
      <c r="L345"/>
    </row>
    <row r="346" spans="10:12" x14ac:dyDescent="0.25">
      <c r="J346"/>
      <c r="K346"/>
      <c r="L346"/>
    </row>
    <row r="347" spans="10:12" x14ac:dyDescent="0.25">
      <c r="J347"/>
      <c r="K347"/>
      <c r="L347"/>
    </row>
    <row r="348" spans="10:12" x14ac:dyDescent="0.25">
      <c r="J348"/>
      <c r="K348"/>
      <c r="L348"/>
    </row>
    <row r="349" spans="10:12" x14ac:dyDescent="0.25">
      <c r="J349"/>
      <c r="K349"/>
      <c r="L349"/>
    </row>
    <row r="350" spans="10:12" x14ac:dyDescent="0.25">
      <c r="J350"/>
      <c r="K350"/>
      <c r="L350"/>
    </row>
    <row r="351" spans="10:12" x14ac:dyDescent="0.25">
      <c r="J351"/>
      <c r="K351"/>
      <c r="L351"/>
    </row>
    <row r="352" spans="10:12" x14ac:dyDescent="0.25">
      <c r="J352"/>
      <c r="K352"/>
      <c r="L352"/>
    </row>
    <row r="353" spans="10:12" x14ac:dyDescent="0.25">
      <c r="J353"/>
      <c r="K353"/>
      <c r="L353"/>
    </row>
    <row r="354" spans="10:12" x14ac:dyDescent="0.25">
      <c r="J354"/>
      <c r="K354"/>
      <c r="L354"/>
    </row>
    <row r="355" spans="10:12" x14ac:dyDescent="0.25">
      <c r="J355"/>
      <c r="K355"/>
      <c r="L355"/>
    </row>
    <row r="356" spans="10:12" x14ac:dyDescent="0.25">
      <c r="J356"/>
      <c r="K356"/>
      <c r="L356"/>
    </row>
    <row r="357" spans="10:12" x14ac:dyDescent="0.25">
      <c r="J357"/>
      <c r="K357"/>
      <c r="L357"/>
    </row>
    <row r="358" spans="10:12" x14ac:dyDescent="0.25">
      <c r="J358"/>
      <c r="K358"/>
      <c r="L358"/>
    </row>
    <row r="359" spans="10:12" x14ac:dyDescent="0.25">
      <c r="J359"/>
      <c r="K359"/>
      <c r="L359"/>
    </row>
    <row r="360" spans="10:12" x14ac:dyDescent="0.25">
      <c r="J360"/>
      <c r="K360"/>
      <c r="L360"/>
    </row>
    <row r="361" spans="10:12" x14ac:dyDescent="0.25">
      <c r="J361"/>
      <c r="K361"/>
      <c r="L361"/>
    </row>
    <row r="362" spans="10:12" x14ac:dyDescent="0.25">
      <c r="J362"/>
      <c r="K362"/>
      <c r="L362"/>
    </row>
    <row r="363" spans="10:12" x14ac:dyDescent="0.25">
      <c r="J363"/>
      <c r="K363"/>
      <c r="L363"/>
    </row>
    <row r="364" spans="10:12" x14ac:dyDescent="0.25">
      <c r="J364"/>
      <c r="K364"/>
      <c r="L364"/>
    </row>
    <row r="365" spans="10:12" x14ac:dyDescent="0.25">
      <c r="J365"/>
      <c r="K365"/>
      <c r="L365"/>
    </row>
    <row r="366" spans="10:12" x14ac:dyDescent="0.25">
      <c r="J366"/>
      <c r="K366"/>
      <c r="L366"/>
    </row>
    <row r="367" spans="10:12" x14ac:dyDescent="0.25">
      <c r="J367"/>
      <c r="K367"/>
      <c r="L367"/>
    </row>
    <row r="368" spans="10:12" x14ac:dyDescent="0.25">
      <c r="J368"/>
      <c r="K368"/>
      <c r="L368"/>
    </row>
    <row r="369" spans="10:12" x14ac:dyDescent="0.25">
      <c r="J369"/>
      <c r="K369"/>
      <c r="L369"/>
    </row>
    <row r="370" spans="10:12" x14ac:dyDescent="0.25">
      <c r="J370"/>
      <c r="K370"/>
      <c r="L370"/>
    </row>
    <row r="371" spans="10:12" x14ac:dyDescent="0.25">
      <c r="J371"/>
      <c r="K371"/>
      <c r="L371"/>
    </row>
    <row r="372" spans="10:12" x14ac:dyDescent="0.25">
      <c r="J372"/>
      <c r="K372"/>
      <c r="L372"/>
    </row>
    <row r="373" spans="10:12" x14ac:dyDescent="0.25">
      <c r="J373"/>
      <c r="K373"/>
      <c r="L373"/>
    </row>
    <row r="374" spans="10:12" x14ac:dyDescent="0.25">
      <c r="J374"/>
      <c r="K374"/>
      <c r="L374"/>
    </row>
    <row r="375" spans="10:12" x14ac:dyDescent="0.25">
      <c r="J375"/>
      <c r="K375"/>
      <c r="L375"/>
    </row>
    <row r="376" spans="10:12" x14ac:dyDescent="0.25">
      <c r="J376"/>
      <c r="K376"/>
      <c r="L376"/>
    </row>
    <row r="377" spans="10:12" x14ac:dyDescent="0.25">
      <c r="J377"/>
      <c r="K377"/>
      <c r="L377"/>
    </row>
    <row r="378" spans="10:12" x14ac:dyDescent="0.25">
      <c r="J378"/>
      <c r="K378"/>
      <c r="L378"/>
    </row>
    <row r="379" spans="10:12" x14ac:dyDescent="0.25">
      <c r="J379"/>
      <c r="K379"/>
      <c r="L379"/>
    </row>
    <row r="380" spans="10:12" x14ac:dyDescent="0.25">
      <c r="J380"/>
      <c r="K380"/>
      <c r="L380"/>
    </row>
    <row r="381" spans="10:12" x14ac:dyDescent="0.25">
      <c r="J381"/>
      <c r="K381"/>
      <c r="L381"/>
    </row>
    <row r="382" spans="10:12" x14ac:dyDescent="0.25">
      <c r="J382"/>
      <c r="K382"/>
      <c r="L382"/>
    </row>
    <row r="383" spans="10:12" x14ac:dyDescent="0.25">
      <c r="J383"/>
      <c r="K383"/>
      <c r="L383"/>
    </row>
    <row r="384" spans="10:12" x14ac:dyDescent="0.25">
      <c r="J384"/>
      <c r="K384"/>
      <c r="L384"/>
    </row>
    <row r="385" spans="10:12" x14ac:dyDescent="0.25">
      <c r="J385"/>
      <c r="K385"/>
      <c r="L385"/>
    </row>
    <row r="386" spans="10:12" x14ac:dyDescent="0.25">
      <c r="J386"/>
      <c r="K386"/>
      <c r="L386"/>
    </row>
    <row r="387" spans="10:12" x14ac:dyDescent="0.25">
      <c r="J387"/>
      <c r="K387"/>
      <c r="L387"/>
    </row>
    <row r="388" spans="10:12" x14ac:dyDescent="0.25">
      <c r="J388"/>
      <c r="K388"/>
      <c r="L388"/>
    </row>
    <row r="389" spans="10:12" x14ac:dyDescent="0.25">
      <c r="J389"/>
      <c r="K389"/>
      <c r="L389"/>
    </row>
    <row r="390" spans="10:12" x14ac:dyDescent="0.25">
      <c r="J390"/>
      <c r="K390"/>
      <c r="L390"/>
    </row>
    <row r="391" spans="10:12" x14ac:dyDescent="0.25">
      <c r="J391"/>
      <c r="K391"/>
      <c r="L391"/>
    </row>
    <row r="392" spans="10:12" x14ac:dyDescent="0.25">
      <c r="J392"/>
      <c r="K392"/>
      <c r="L392"/>
    </row>
    <row r="393" spans="10:12" x14ac:dyDescent="0.25">
      <c r="J393"/>
      <c r="K393"/>
      <c r="L393"/>
    </row>
    <row r="394" spans="10:12" x14ac:dyDescent="0.25">
      <c r="J394"/>
      <c r="K394"/>
      <c r="L394"/>
    </row>
    <row r="395" spans="10:12" x14ac:dyDescent="0.25">
      <c r="J395"/>
      <c r="K395"/>
      <c r="L395"/>
    </row>
    <row r="396" spans="10:12" x14ac:dyDescent="0.25">
      <c r="J396"/>
      <c r="K396"/>
      <c r="L396"/>
    </row>
    <row r="397" spans="10:12" x14ac:dyDescent="0.25">
      <c r="J397"/>
      <c r="K397"/>
      <c r="L397"/>
    </row>
    <row r="398" spans="10:12" x14ac:dyDescent="0.25">
      <c r="J398"/>
      <c r="K398"/>
      <c r="L398"/>
    </row>
    <row r="399" spans="10:12" x14ac:dyDescent="0.25">
      <c r="J399"/>
      <c r="K399"/>
      <c r="L399"/>
    </row>
    <row r="400" spans="10:12" x14ac:dyDescent="0.25">
      <c r="J400"/>
      <c r="K400"/>
      <c r="L400"/>
    </row>
    <row r="401" spans="10:12" x14ac:dyDescent="0.25">
      <c r="J401"/>
      <c r="K401"/>
      <c r="L401"/>
    </row>
    <row r="402" spans="10:12" x14ac:dyDescent="0.25">
      <c r="J402"/>
      <c r="K402"/>
      <c r="L402"/>
    </row>
    <row r="403" spans="10:12" x14ac:dyDescent="0.25">
      <c r="J403"/>
      <c r="K403"/>
      <c r="L403"/>
    </row>
    <row r="404" spans="10:12" x14ac:dyDescent="0.25">
      <c r="J404"/>
      <c r="K404"/>
      <c r="L404"/>
    </row>
    <row r="405" spans="10:12" x14ac:dyDescent="0.25">
      <c r="J405"/>
      <c r="K405"/>
      <c r="L405"/>
    </row>
    <row r="406" spans="10:12" x14ac:dyDescent="0.25">
      <c r="J406"/>
      <c r="K406"/>
      <c r="L406"/>
    </row>
    <row r="407" spans="10:12" x14ac:dyDescent="0.25">
      <c r="J407"/>
      <c r="K407"/>
      <c r="L407"/>
    </row>
    <row r="408" spans="10:12" x14ac:dyDescent="0.25">
      <c r="J408"/>
      <c r="K408"/>
      <c r="L408"/>
    </row>
    <row r="409" spans="10:12" x14ac:dyDescent="0.25">
      <c r="J409"/>
      <c r="K409"/>
      <c r="L409"/>
    </row>
    <row r="410" spans="10:12" x14ac:dyDescent="0.25">
      <c r="J410"/>
      <c r="K410"/>
      <c r="L410"/>
    </row>
    <row r="411" spans="10:12" x14ac:dyDescent="0.25">
      <c r="J411"/>
      <c r="K411"/>
      <c r="L411"/>
    </row>
    <row r="412" spans="10:12" x14ac:dyDescent="0.25">
      <c r="J412"/>
      <c r="K412"/>
      <c r="L412"/>
    </row>
    <row r="413" spans="10:12" x14ac:dyDescent="0.25">
      <c r="J413"/>
      <c r="K413"/>
      <c r="L413"/>
    </row>
    <row r="414" spans="10:12" x14ac:dyDescent="0.25">
      <c r="J414"/>
      <c r="K414"/>
      <c r="L414"/>
    </row>
    <row r="415" spans="10:12" x14ac:dyDescent="0.25">
      <c r="J415"/>
      <c r="K415"/>
      <c r="L415"/>
    </row>
    <row r="416" spans="10:12" x14ac:dyDescent="0.25">
      <c r="J416"/>
      <c r="K416"/>
      <c r="L416"/>
    </row>
    <row r="417" spans="10:12" x14ac:dyDescent="0.25">
      <c r="J417"/>
      <c r="K417"/>
      <c r="L417"/>
    </row>
    <row r="418" spans="10:12" x14ac:dyDescent="0.25">
      <c r="J418"/>
      <c r="K418"/>
      <c r="L418"/>
    </row>
    <row r="419" spans="10:12" x14ac:dyDescent="0.25">
      <c r="J419"/>
      <c r="K419"/>
      <c r="L419"/>
    </row>
    <row r="420" spans="10:12" x14ac:dyDescent="0.25">
      <c r="J420"/>
      <c r="K420"/>
      <c r="L420"/>
    </row>
    <row r="421" spans="10:12" x14ac:dyDescent="0.25">
      <c r="J421"/>
      <c r="K421"/>
      <c r="L421"/>
    </row>
    <row r="422" spans="10:12" x14ac:dyDescent="0.25">
      <c r="J422"/>
      <c r="K422"/>
      <c r="L422"/>
    </row>
    <row r="423" spans="10:12" x14ac:dyDescent="0.25">
      <c r="J423"/>
      <c r="K423"/>
      <c r="L423"/>
    </row>
    <row r="424" spans="10:12" x14ac:dyDescent="0.25">
      <c r="J424"/>
      <c r="K424"/>
      <c r="L424"/>
    </row>
    <row r="425" spans="10:12" x14ac:dyDescent="0.25">
      <c r="J425"/>
      <c r="K425"/>
      <c r="L425"/>
    </row>
    <row r="426" spans="10:12" x14ac:dyDescent="0.25">
      <c r="J426"/>
      <c r="K426"/>
      <c r="L426"/>
    </row>
    <row r="427" spans="10:12" x14ac:dyDescent="0.25">
      <c r="J427"/>
      <c r="K427"/>
      <c r="L427"/>
    </row>
    <row r="428" spans="10:12" x14ac:dyDescent="0.25">
      <c r="J428"/>
      <c r="K428"/>
      <c r="L428"/>
    </row>
    <row r="429" spans="10:12" x14ac:dyDescent="0.25">
      <c r="J429"/>
      <c r="K429"/>
      <c r="L429"/>
    </row>
    <row r="430" spans="10:12" x14ac:dyDescent="0.25">
      <c r="J430"/>
      <c r="K430"/>
      <c r="L430"/>
    </row>
    <row r="431" spans="10:12" x14ac:dyDescent="0.25">
      <c r="J431"/>
      <c r="K431"/>
      <c r="L431"/>
    </row>
    <row r="432" spans="10:12" x14ac:dyDescent="0.25">
      <c r="J432"/>
      <c r="K432"/>
      <c r="L432"/>
    </row>
    <row r="433" spans="10:12" x14ac:dyDescent="0.25">
      <c r="J433"/>
      <c r="K433"/>
      <c r="L433"/>
    </row>
    <row r="434" spans="10:12" x14ac:dyDescent="0.25">
      <c r="J434"/>
      <c r="K434"/>
      <c r="L434"/>
    </row>
    <row r="435" spans="10:12" x14ac:dyDescent="0.25">
      <c r="J435"/>
      <c r="K435"/>
      <c r="L435"/>
    </row>
    <row r="436" spans="10:12" x14ac:dyDescent="0.25">
      <c r="J436"/>
      <c r="K436"/>
      <c r="L436"/>
    </row>
    <row r="437" spans="10:12" x14ac:dyDescent="0.25">
      <c r="J437"/>
      <c r="K437"/>
      <c r="L437"/>
    </row>
    <row r="438" spans="10:12" x14ac:dyDescent="0.25">
      <c r="J438"/>
      <c r="K438"/>
      <c r="L438"/>
    </row>
  </sheetData>
  <sheetProtection algorithmName="SHA-512" hashValue="yMwyx6q1LZOkfjIq7rV2rRbC3jOLF4hBxh2jpeG0J6KnkNH5moNtiW7022MQ4RFjs0uNoeDwKEiyywCPEPviQg==" saltValue="g1WBGwXV9fF/0nt1685/BQ==" spinCount="100000" sheet="1" objects="1" scenarios="1"/>
  <mergeCells count="1">
    <mergeCell ref="F1:G1"/>
  </mergeCells>
  <conditionalFormatting sqref="AW2">
    <cfRule type="expression" dxfId="54" priority="50">
      <formula>$H2="M"</formula>
    </cfRule>
  </conditionalFormatting>
  <conditionalFormatting sqref="AQ2:AW2 AY2:BB2">
    <cfRule type="expression" dxfId="53" priority="48">
      <formula>AND($A2&gt;=0,MOD($A2,1)=0,$A2&lt;&gt;"")</formula>
    </cfRule>
    <cfRule type="expression" dxfId="52" priority="49">
      <formula>MOD(ROW(),2)=0</formula>
    </cfRule>
  </conditionalFormatting>
  <conditionalFormatting sqref="AZ2">
    <cfRule type="iconSet" priority="47">
      <iconSet iconSet="3Symbols" showValue="0">
        <cfvo type="percent" val="0"/>
        <cfvo type="num" val="0"/>
        <cfvo type="num" val="7"/>
      </iconSet>
    </cfRule>
  </conditionalFormatting>
  <conditionalFormatting sqref="AX2">
    <cfRule type="expression" dxfId="51" priority="37">
      <formula>AND($A2&gt;=0,MOD($A2,1)=0,$A2&lt;&gt;"")</formula>
    </cfRule>
    <cfRule type="expression" dxfId="50" priority="38">
      <formula>MOD(ROW(),2)=0</formula>
    </cfRule>
  </conditionalFormatting>
  <conditionalFormatting sqref="AW7">
    <cfRule type="expression" dxfId="49" priority="28">
      <formula>$H7="M"</formula>
    </cfRule>
  </conditionalFormatting>
  <conditionalFormatting sqref="AQ7:AW7 AY7:BB7">
    <cfRule type="expression" dxfId="48" priority="26">
      <formula>AND($A7&gt;=0,MOD($A7,1)=0,$A7&lt;&gt;"")</formula>
    </cfRule>
    <cfRule type="expression" dxfId="47" priority="27">
      <formula>MOD(ROW(),2)=0</formula>
    </cfRule>
  </conditionalFormatting>
  <conditionalFormatting sqref="AZ7">
    <cfRule type="iconSet" priority="25">
      <iconSet iconSet="3Symbols" showValue="0">
        <cfvo type="percent" val="0"/>
        <cfvo type="num" val="0"/>
        <cfvo type="num" val="7"/>
      </iconSet>
    </cfRule>
  </conditionalFormatting>
  <conditionalFormatting sqref="AX7">
    <cfRule type="expression" dxfId="46" priority="23">
      <formula>AND($A7&gt;=0,MOD($A7,1)=0,$A7&lt;&gt;"")</formula>
    </cfRule>
    <cfRule type="expression" dxfId="45" priority="24">
      <formula>MOD(ROW(),2)=0</formula>
    </cfRule>
  </conditionalFormatting>
  <conditionalFormatting sqref="AW12">
    <cfRule type="expression" dxfId="44" priority="22">
      <formula>$H12="M"</formula>
    </cfRule>
  </conditionalFormatting>
  <conditionalFormatting sqref="AQ12:AW12 AY12:BB12">
    <cfRule type="expression" dxfId="43" priority="20">
      <formula>AND($A12&gt;=0,MOD($A12,1)=0,$A12&lt;&gt;"")</formula>
    </cfRule>
    <cfRule type="expression" dxfId="42" priority="21">
      <formula>MOD(ROW(),2)=0</formula>
    </cfRule>
  </conditionalFormatting>
  <conditionalFormatting sqref="AZ12">
    <cfRule type="iconSet" priority="19">
      <iconSet iconSet="3Symbols" showValue="0">
        <cfvo type="percent" val="0"/>
        <cfvo type="num" val="0"/>
        <cfvo type="num" val="7"/>
      </iconSet>
    </cfRule>
  </conditionalFormatting>
  <conditionalFormatting sqref="AX12">
    <cfRule type="expression" dxfId="41" priority="17">
      <formula>AND($A12&gt;=0,MOD($A12,1)=0,$A12&lt;&gt;"")</formula>
    </cfRule>
    <cfRule type="expression" dxfId="40" priority="18">
      <formula>MOD(ROW(),2)=0</formula>
    </cfRule>
  </conditionalFormatting>
  <conditionalFormatting sqref="AW17">
    <cfRule type="expression" dxfId="39" priority="16">
      <formula>$H17="M"</formula>
    </cfRule>
  </conditionalFormatting>
  <conditionalFormatting sqref="AQ17:AW17 AY17:BB17">
    <cfRule type="expression" dxfId="38" priority="14">
      <formula>AND($A17&gt;=0,MOD($A17,1)=0,$A17&lt;&gt;"")</formula>
    </cfRule>
    <cfRule type="expression" dxfId="37" priority="15">
      <formula>MOD(ROW(),2)=0</formula>
    </cfRule>
  </conditionalFormatting>
  <conditionalFormatting sqref="AZ17">
    <cfRule type="iconSet" priority="13">
      <iconSet iconSet="3Symbols" showValue="0">
        <cfvo type="percent" val="0"/>
        <cfvo type="num" val="0"/>
        <cfvo type="num" val="7"/>
      </iconSet>
    </cfRule>
  </conditionalFormatting>
  <conditionalFormatting sqref="AX17">
    <cfRule type="expression" dxfId="36" priority="11">
      <formula>AND($A17&gt;=0,MOD($A17,1)=0,$A17&lt;&gt;"")</formula>
    </cfRule>
    <cfRule type="expression" dxfId="35" priority="12">
      <formula>MOD(ROW(),2)=0</formula>
    </cfRule>
  </conditionalFormatting>
  <conditionalFormatting sqref="AP2">
    <cfRule type="expression" dxfId="34" priority="9">
      <formula>AND($A2&gt;=0,MOD($A2,1)=0,$A2&lt;&gt;"")</formula>
    </cfRule>
    <cfRule type="expression" dxfId="33" priority="10">
      <formula>MOD(ROW(),2)=0</formula>
    </cfRule>
  </conditionalFormatting>
  <conditionalFormatting sqref="AP7">
    <cfRule type="expression" dxfId="32" priority="7">
      <formula>AND($A7&gt;=0,MOD($A7,1)=0,$A7&lt;&gt;"")</formula>
    </cfRule>
    <cfRule type="expression" dxfId="31" priority="8">
      <formula>MOD(ROW(),2)=0</formula>
    </cfRule>
  </conditionalFormatting>
  <conditionalFormatting sqref="AP12">
    <cfRule type="expression" dxfId="30" priority="5">
      <formula>AND($A12&gt;=0,MOD($A12,1)=0,$A12&lt;&gt;"")</formula>
    </cfRule>
    <cfRule type="expression" dxfId="29" priority="6">
      <formula>MOD(ROW(),2)=0</formula>
    </cfRule>
  </conditionalFormatting>
  <conditionalFormatting sqref="AP17">
    <cfRule type="expression" dxfId="28" priority="1">
      <formula>AND($A17&gt;=0,MOD($A17,1)=0,$A17&lt;&gt;"")</formula>
    </cfRule>
    <cfRule type="expression" dxfId="27" priority="2">
      <formula>MOD(ROW(),2)=0</formula>
    </cfRule>
  </conditionalFormatting>
  <dataValidations disablePrompts="1" count="8">
    <dataValidation type="list" allowBlank="1" showInputMessage="1" showErrorMessage="1" sqref="AY12 AY2 AY7 AY17">
      <formula1>Status</formula1>
    </dataValidation>
    <dataValidation type="list" allowBlank="1" showInputMessage="1" showErrorMessage="1" sqref="AW2 AW7 AW12 AW17">
      <formula1>Dauer</formula1>
    </dataValidation>
    <dataValidation type="list" allowBlank="1" showInputMessage="1" showErrorMessage="1" sqref="AV2 AV7 AV12 AV17">
      <formula1>Datum1</formula1>
    </dataValidation>
    <dataValidation type="list" allowBlank="1" showInputMessage="1" showErrorMessage="1" sqref="AQ12 AQ2 AQ7 AQ17">
      <formula1>Aufgabe</formula1>
    </dataValidation>
    <dataValidation type="list" allowBlank="1" showInputMessage="1" showErrorMessage="1" sqref="AU12 AU2 AU7 AU17">
      <formula1>Wer</formula1>
    </dataValidation>
    <dataValidation type="list" allowBlank="1" showInputMessage="1" showErrorMessage="1" sqref="AR12 AR2 AR7 AR17">
      <formula1>Benu1</formula1>
    </dataValidation>
    <dataValidation type="list" allowBlank="1" showInputMessage="1" showErrorMessage="1" sqref="AS12 AS2 AS7 AS17">
      <formula1>Benu2</formula1>
    </dataValidation>
    <dataValidation type="list" allowBlank="1" showInputMessage="1" showErrorMessage="1" sqref="AT12 AT2 AT7 AT17">
      <formula1>Benu3</formula1>
    </dataValidation>
  </dataValidations>
  <pageMargins left="0.70866141732283472" right="0.70866141732283472" top="0.78740157480314965" bottom="0.78740157480314965" header="0.31496062992125984" footer="0.31496062992125984"/>
  <pageSetup paperSize="9" scale="26" orientation="landscape" r:id="rId1"/>
  <headerFooter>
    <oddHeader>&amp;LMusterprojekt Nr.815_x000D_Hans Muster&amp;RWeber - MeineVorlagen.com_x000D_9500 Wil, Schweiz_x000D_info@meinevorlagen.com</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99D709"/>
    <pageSetUpPr fitToPage="1"/>
  </sheetPr>
  <dimension ref="A1:ACA57"/>
  <sheetViews>
    <sheetView showGridLines="0" tabSelected="1" zoomScale="90" zoomScaleNormal="90" zoomScalePageLayoutView="85" workbookViewId="0">
      <pane xSplit="13" ySplit="15" topLeftCell="N16" activePane="bottomRight" state="frozen"/>
      <selection activeCell="Y33" sqref="Y29:Z33"/>
      <selection pane="topRight" activeCell="Y33" sqref="Y29:Z33"/>
      <selection pane="bottomLeft" activeCell="Y33" sqref="Y29:Z33"/>
      <selection pane="bottomRight" activeCell="B17" sqref="B17"/>
    </sheetView>
  </sheetViews>
  <sheetFormatPr baseColWidth="10" defaultColWidth="11.42578125" defaultRowHeight="15" outlineLevelCol="1" x14ac:dyDescent="0.25"/>
  <cols>
    <col min="1" max="1" width="6.28515625" style="1" customWidth="1"/>
    <col min="2" max="2" width="37.28515625" customWidth="1"/>
    <col min="3" max="3" width="7.42578125" hidden="1" customWidth="1"/>
    <col min="4" max="4" width="6.28515625" hidden="1" customWidth="1"/>
    <col min="5" max="5" width="6.140625" hidden="1" customWidth="1"/>
    <col min="6" max="6" width="7.5703125" customWidth="1"/>
    <col min="7" max="7" width="10.85546875" style="4" customWidth="1" outlineLevel="1"/>
    <col min="8" max="8" width="8.5703125" customWidth="1" outlineLevel="1"/>
    <col min="9" max="9" width="9.42578125" style="4" customWidth="1" outlineLevel="1"/>
    <col min="10" max="10" width="6.28515625" customWidth="1"/>
    <col min="11" max="11" width="2.7109375" customWidth="1"/>
    <col min="12" max="12" width="9.5703125" hidden="1" customWidth="1"/>
    <col min="13" max="13" width="10.28515625" hidden="1" customWidth="1"/>
    <col min="14" max="146" width="1.42578125" customWidth="1"/>
  </cols>
  <sheetData>
    <row r="1" spans="1:755" s="12" customFormat="1" ht="2.4500000000000002" customHeight="1" x14ac:dyDescent="0.25">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c r="DU1" s="150"/>
      <c r="DV1" s="150"/>
      <c r="DW1" s="150"/>
      <c r="DX1" s="150"/>
      <c r="DY1" s="150"/>
      <c r="DZ1" s="150"/>
      <c r="EA1" s="150"/>
      <c r="EB1" s="150"/>
      <c r="EC1" s="150"/>
      <c r="ED1" s="150"/>
      <c r="EE1" s="150"/>
      <c r="EF1" s="150"/>
      <c r="EG1" s="150"/>
      <c r="EH1" s="150"/>
      <c r="EI1" s="150"/>
      <c r="EJ1" s="150"/>
      <c r="EK1" s="150"/>
      <c r="EL1" s="150"/>
      <c r="EM1" s="150"/>
      <c r="EN1" s="150"/>
      <c r="EO1" s="150"/>
      <c r="EP1" s="150"/>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1"/>
      <c r="IX1" s="61"/>
      <c r="IY1" s="61"/>
      <c r="IZ1" s="61"/>
      <c r="JA1" s="61"/>
      <c r="JB1" s="61"/>
      <c r="JC1" s="61"/>
      <c r="JD1" s="61"/>
      <c r="JE1" s="61"/>
      <c r="JF1" s="61"/>
      <c r="JG1" s="61"/>
      <c r="JH1" s="61"/>
      <c r="JI1" s="61"/>
      <c r="JJ1" s="61"/>
      <c r="JK1" s="61"/>
      <c r="JL1" s="61"/>
      <c r="JM1" s="61"/>
      <c r="JN1" s="61"/>
      <c r="JO1" s="61"/>
      <c r="JP1" s="61"/>
      <c r="JQ1" s="61"/>
      <c r="JR1" s="61"/>
      <c r="JS1" s="61"/>
      <c r="JT1" s="61"/>
      <c r="JU1" s="61"/>
      <c r="JV1" s="61"/>
      <c r="JW1" s="61"/>
      <c r="JX1" s="61"/>
      <c r="JY1" s="61"/>
      <c r="JZ1" s="61"/>
      <c r="KA1" s="61"/>
      <c r="KB1" s="61"/>
      <c r="KC1" s="61"/>
      <c r="KD1" s="61"/>
      <c r="KE1" s="61"/>
      <c r="KF1" s="61"/>
      <c r="KG1" s="61"/>
      <c r="KH1" s="61"/>
      <c r="KI1" s="61"/>
      <c r="KJ1" s="61"/>
      <c r="KK1" s="61"/>
      <c r="KL1" s="61"/>
      <c r="KM1" s="61"/>
      <c r="KN1" s="61"/>
      <c r="KO1" s="61"/>
      <c r="KP1" s="61"/>
      <c r="KQ1" s="61"/>
      <c r="KR1" s="61"/>
      <c r="KS1" s="61"/>
      <c r="KT1" s="61"/>
      <c r="KU1" s="61"/>
      <c r="KV1" s="61"/>
      <c r="KW1" s="61"/>
      <c r="KX1" s="61"/>
      <c r="KY1" s="61"/>
      <c r="KZ1" s="61"/>
      <c r="LA1" s="61"/>
      <c r="LB1" s="61"/>
      <c r="LC1" s="61"/>
      <c r="LD1" s="61"/>
      <c r="LE1" s="61"/>
      <c r="LF1" s="61"/>
      <c r="LG1" s="61"/>
      <c r="LH1" s="61"/>
      <c r="LI1" s="61"/>
      <c r="LJ1" s="61"/>
      <c r="LK1" s="61"/>
      <c r="LL1" s="61"/>
      <c r="LM1" s="61"/>
      <c r="LN1" s="61"/>
      <c r="LO1" s="61"/>
      <c r="LP1" s="61"/>
      <c r="LQ1" s="61"/>
      <c r="LR1" s="61"/>
      <c r="LS1" s="61"/>
      <c r="LT1" s="61"/>
      <c r="LU1" s="61"/>
      <c r="LV1" s="61"/>
      <c r="LW1" s="61"/>
      <c r="LX1" s="61"/>
      <c r="LY1" s="61"/>
      <c r="LZ1" s="61"/>
      <c r="MA1" s="61"/>
      <c r="MB1" s="61"/>
      <c r="MC1" s="61"/>
      <c r="MD1" s="61"/>
      <c r="ME1" s="61"/>
      <c r="MF1" s="61"/>
      <c r="MG1" s="61"/>
      <c r="MH1" s="61"/>
      <c r="MI1" s="61"/>
      <c r="MJ1" s="61"/>
      <c r="MK1" s="61"/>
      <c r="ML1" s="61"/>
      <c r="MM1" s="61"/>
      <c r="MN1" s="61"/>
      <c r="MO1" s="61"/>
      <c r="MP1" s="61"/>
      <c r="MQ1" s="61"/>
      <c r="MR1" s="61"/>
      <c r="MS1" s="61"/>
      <c r="MT1" s="61"/>
      <c r="MU1" s="61"/>
      <c r="MV1" s="61"/>
      <c r="MW1" s="61"/>
      <c r="MX1" s="61"/>
      <c r="MY1" s="61"/>
      <c r="MZ1" s="61"/>
      <c r="NA1" s="61"/>
      <c r="NB1" s="61"/>
      <c r="NC1" s="61"/>
      <c r="ND1" s="61"/>
      <c r="NE1" s="61"/>
      <c r="NF1" s="61"/>
      <c r="NG1" s="61"/>
      <c r="NH1" s="61"/>
      <c r="NI1" s="61"/>
      <c r="NJ1" s="61"/>
      <c r="NK1" s="61"/>
      <c r="NL1" s="61"/>
      <c r="NM1" s="61"/>
      <c r="NN1" s="61"/>
      <c r="NO1" s="61"/>
      <c r="NP1" s="61"/>
      <c r="NQ1" s="61"/>
      <c r="NR1" s="61"/>
      <c r="NS1" s="61"/>
      <c r="NT1" s="61"/>
      <c r="NU1" s="61"/>
      <c r="NV1" s="61"/>
      <c r="NW1" s="61"/>
      <c r="NX1" s="61"/>
      <c r="NY1" s="61"/>
      <c r="NZ1" s="61"/>
      <c r="OA1" s="61"/>
      <c r="OB1" s="61"/>
      <c r="OC1" s="61"/>
      <c r="OD1" s="61"/>
      <c r="OE1" s="61"/>
      <c r="OF1" s="61"/>
      <c r="OG1" s="61"/>
      <c r="OH1" s="61"/>
      <c r="OI1" s="61"/>
      <c r="OJ1" s="61"/>
      <c r="OK1" s="61"/>
      <c r="OL1" s="61"/>
      <c r="OM1" s="61"/>
      <c r="ON1" s="61"/>
      <c r="OO1" s="61"/>
      <c r="OP1" s="61"/>
      <c r="OQ1" s="61"/>
      <c r="OR1" s="61"/>
      <c r="OS1" s="61"/>
      <c r="OT1" s="61"/>
      <c r="OU1" s="61"/>
      <c r="OV1" s="61"/>
      <c r="OW1" s="61"/>
      <c r="OX1" s="61"/>
      <c r="OY1" s="61"/>
      <c r="OZ1" s="61"/>
      <c r="PA1" s="61"/>
      <c r="PB1" s="61"/>
      <c r="PC1" s="61"/>
      <c r="PD1" s="61"/>
      <c r="PE1" s="61"/>
      <c r="PF1" s="61"/>
      <c r="PG1" s="61"/>
      <c r="PH1" s="61"/>
      <c r="PI1" s="61"/>
      <c r="PJ1" s="61"/>
      <c r="PK1" s="61"/>
      <c r="PL1" s="61"/>
      <c r="PM1" s="61"/>
      <c r="PN1" s="61"/>
      <c r="PO1" s="61"/>
      <c r="PP1" s="61"/>
      <c r="PQ1" s="61"/>
      <c r="PR1" s="61"/>
      <c r="PS1" s="61"/>
      <c r="PT1" s="61"/>
      <c r="PU1" s="61"/>
      <c r="PV1" s="61"/>
      <c r="PW1" s="61"/>
      <c r="PX1" s="61"/>
      <c r="PY1" s="61"/>
      <c r="PZ1" s="61"/>
      <c r="QA1" s="61"/>
      <c r="QB1" s="61"/>
      <c r="QC1" s="61"/>
      <c r="QD1" s="61"/>
      <c r="QE1" s="61"/>
      <c r="QF1" s="61"/>
      <c r="QG1" s="61"/>
      <c r="QH1" s="61"/>
      <c r="QI1" s="61"/>
      <c r="QJ1" s="61"/>
      <c r="QK1" s="61"/>
      <c r="QL1" s="61"/>
      <c r="QM1" s="61"/>
      <c r="QN1" s="61"/>
      <c r="QO1" s="61"/>
      <c r="QP1" s="61"/>
      <c r="QQ1" s="61"/>
      <c r="QR1" s="61"/>
      <c r="QS1" s="61"/>
      <c r="QT1" s="61"/>
      <c r="QU1" s="61"/>
      <c r="QV1" s="61"/>
      <c r="QW1" s="61"/>
      <c r="QX1" s="61"/>
      <c r="QY1" s="61"/>
      <c r="QZ1" s="61"/>
      <c r="RA1" s="61"/>
      <c r="RB1" s="61"/>
      <c r="RC1" s="61"/>
      <c r="RD1" s="61"/>
      <c r="RE1" s="61"/>
      <c r="RF1" s="61"/>
      <c r="RG1" s="61"/>
      <c r="RH1" s="61"/>
      <c r="RI1" s="61"/>
      <c r="RJ1" s="61"/>
      <c r="RK1" s="61"/>
      <c r="RL1" s="61"/>
      <c r="RM1" s="61"/>
      <c r="RN1" s="61"/>
      <c r="RO1" s="61"/>
      <c r="RP1" s="61"/>
      <c r="RQ1" s="61"/>
      <c r="RR1" s="61"/>
      <c r="RS1" s="61"/>
      <c r="RT1" s="61"/>
      <c r="RU1" s="61"/>
      <c r="RV1" s="61"/>
      <c r="RW1" s="61"/>
      <c r="RX1" s="61"/>
      <c r="RY1" s="61"/>
      <c r="RZ1" s="61"/>
      <c r="SA1" s="61"/>
      <c r="SB1" s="61"/>
      <c r="SC1" s="61"/>
      <c r="SD1" s="61"/>
      <c r="SE1" s="61"/>
      <c r="SF1" s="61"/>
      <c r="SG1" s="61"/>
      <c r="SH1" s="61"/>
      <c r="SI1" s="61"/>
      <c r="SJ1" s="61"/>
      <c r="SK1" s="61"/>
      <c r="SL1" s="61"/>
      <c r="SM1" s="61"/>
      <c r="SN1" s="61"/>
      <c r="SO1" s="61"/>
      <c r="SP1" s="61"/>
      <c r="SQ1" s="61"/>
      <c r="SR1" s="61"/>
      <c r="SS1" s="61"/>
      <c r="ST1" s="61"/>
      <c r="SU1" s="61"/>
      <c r="SV1" s="61"/>
      <c r="SW1" s="61"/>
      <c r="SX1" s="61"/>
      <c r="SY1" s="61"/>
      <c r="SZ1" s="61"/>
      <c r="TA1" s="61"/>
      <c r="TB1" s="61"/>
      <c r="TC1" s="61"/>
      <c r="TD1" s="61"/>
      <c r="TE1" s="61"/>
      <c r="TF1" s="61"/>
      <c r="TG1" s="61"/>
      <c r="TH1" s="61"/>
      <c r="TI1" s="61"/>
      <c r="TJ1" s="61"/>
      <c r="TK1" s="61"/>
      <c r="TL1" s="61"/>
      <c r="TM1" s="61"/>
      <c r="TN1" s="61"/>
      <c r="TO1" s="61"/>
      <c r="TP1" s="61"/>
      <c r="TQ1" s="61"/>
      <c r="TR1" s="61"/>
      <c r="TS1" s="61"/>
      <c r="TT1" s="61"/>
      <c r="TU1" s="61"/>
      <c r="TV1" s="61"/>
      <c r="TW1" s="61"/>
      <c r="TX1" s="61"/>
      <c r="TY1" s="61"/>
      <c r="TZ1" s="61"/>
      <c r="UA1" s="61"/>
      <c r="UB1" s="61"/>
      <c r="UC1" s="61"/>
      <c r="UD1" s="61"/>
      <c r="UE1" s="61"/>
      <c r="UF1" s="61"/>
      <c r="UG1" s="61"/>
      <c r="UH1" s="61"/>
      <c r="UI1" s="61"/>
      <c r="UJ1" s="61"/>
      <c r="UK1" s="61"/>
      <c r="UL1" s="61"/>
      <c r="UM1" s="61"/>
      <c r="UN1" s="61"/>
      <c r="UO1" s="61"/>
      <c r="UP1" s="61"/>
      <c r="UQ1" s="61"/>
      <c r="UR1" s="61"/>
      <c r="US1" s="61"/>
      <c r="UT1" s="61"/>
      <c r="UU1" s="61"/>
      <c r="UV1" s="61"/>
      <c r="UW1" s="61"/>
      <c r="UX1" s="61"/>
      <c r="UY1" s="61"/>
      <c r="UZ1" s="61"/>
      <c r="VA1" s="61"/>
      <c r="VB1" s="61"/>
      <c r="VC1" s="61"/>
      <c r="VD1" s="61"/>
      <c r="VE1" s="61"/>
      <c r="VF1" s="61"/>
      <c r="VG1" s="61"/>
      <c r="VH1" s="61"/>
      <c r="VI1" s="61"/>
      <c r="VJ1" s="61"/>
      <c r="VK1" s="61"/>
      <c r="VL1" s="61"/>
      <c r="VM1" s="61"/>
      <c r="VN1" s="61"/>
      <c r="VO1" s="61"/>
      <c r="VP1" s="61"/>
      <c r="VQ1" s="61"/>
      <c r="VR1" s="61"/>
      <c r="VS1" s="61"/>
      <c r="VT1" s="61"/>
      <c r="VU1" s="61"/>
      <c r="VV1" s="61"/>
      <c r="VW1" s="61"/>
      <c r="VX1" s="61"/>
      <c r="VY1" s="61"/>
      <c r="VZ1" s="61"/>
      <c r="WA1" s="61"/>
      <c r="WB1" s="61"/>
      <c r="WC1" s="61"/>
      <c r="WD1" s="61"/>
      <c r="WE1" s="61"/>
      <c r="WF1" s="61"/>
      <c r="WG1" s="61"/>
      <c r="WH1" s="61"/>
      <c r="WI1" s="61"/>
      <c r="WJ1" s="61"/>
      <c r="WK1" s="61"/>
      <c r="WL1" s="61"/>
      <c r="WM1" s="61"/>
      <c r="WN1" s="61"/>
      <c r="WO1" s="61"/>
      <c r="WP1" s="61"/>
      <c r="WQ1" s="61"/>
      <c r="WR1" s="61"/>
      <c r="WS1" s="61"/>
      <c r="WT1" s="61"/>
      <c r="WU1" s="61"/>
      <c r="WV1" s="61"/>
      <c r="WW1" s="61"/>
      <c r="WX1" s="61"/>
      <c r="WY1" s="61"/>
      <c r="WZ1" s="61"/>
      <c r="XA1" s="61"/>
      <c r="XB1" s="61"/>
      <c r="XC1" s="61"/>
      <c r="XD1" s="61"/>
      <c r="XE1" s="61"/>
      <c r="XF1" s="61"/>
      <c r="XG1" s="61"/>
      <c r="XH1" s="61"/>
      <c r="XI1" s="61"/>
      <c r="XJ1" s="61"/>
      <c r="XK1" s="61"/>
      <c r="XL1" s="61"/>
      <c r="XM1" s="61"/>
      <c r="XN1" s="61"/>
      <c r="XO1" s="61"/>
      <c r="XP1" s="61"/>
      <c r="XQ1" s="61"/>
      <c r="XR1" s="61"/>
      <c r="XS1" s="61"/>
      <c r="XT1" s="61"/>
      <c r="XU1" s="61"/>
      <c r="XV1" s="61"/>
      <c r="XW1" s="61"/>
      <c r="XX1" s="61"/>
      <c r="XY1" s="61"/>
      <c r="XZ1" s="61"/>
      <c r="YA1" s="61"/>
      <c r="YB1" s="61"/>
      <c r="YC1" s="61"/>
      <c r="YD1" s="61"/>
      <c r="YE1" s="61"/>
      <c r="YF1" s="61"/>
      <c r="YG1" s="61"/>
      <c r="YH1" s="61"/>
      <c r="YI1" s="61"/>
      <c r="YJ1" s="61"/>
      <c r="YK1" s="61"/>
      <c r="YL1" s="61"/>
      <c r="YM1" s="61"/>
      <c r="YN1" s="61"/>
      <c r="YO1" s="61"/>
      <c r="YP1" s="61"/>
      <c r="YQ1" s="61"/>
      <c r="YR1" s="61"/>
      <c r="YS1" s="61"/>
      <c r="YT1" s="61"/>
      <c r="YU1" s="61"/>
      <c r="YV1" s="61"/>
      <c r="YW1" s="61"/>
      <c r="YX1" s="61"/>
      <c r="YY1" s="61"/>
      <c r="YZ1" s="61"/>
      <c r="ZA1" s="61"/>
      <c r="ZB1" s="61"/>
      <c r="ZC1" s="61"/>
      <c r="ZD1" s="61"/>
      <c r="ZE1" s="61"/>
      <c r="ZF1" s="61"/>
      <c r="ZG1" s="61"/>
      <c r="ZH1" s="61"/>
      <c r="ZI1" s="61"/>
      <c r="ZJ1" s="61"/>
      <c r="ZK1" s="61"/>
      <c r="ZL1" s="61"/>
      <c r="ZM1" s="61"/>
      <c r="ZN1" s="61"/>
      <c r="ZO1" s="61"/>
      <c r="ZP1" s="61"/>
      <c r="ZQ1" s="61"/>
      <c r="ZR1" s="61"/>
      <c r="ZS1" s="61"/>
      <c r="ZT1" s="61"/>
      <c r="ZU1" s="61"/>
      <c r="ZV1" s="61"/>
      <c r="ZW1" s="61"/>
      <c r="ZX1" s="61"/>
      <c r="ZY1" s="61"/>
      <c r="ZZ1" s="61"/>
      <c r="AAA1" s="61"/>
      <c r="AAB1" s="61"/>
      <c r="AAC1" s="61"/>
      <c r="AAD1" s="61"/>
      <c r="AAE1" s="61"/>
      <c r="AAF1" s="61"/>
      <c r="AAG1" s="61"/>
      <c r="AAH1" s="61"/>
      <c r="AAI1" s="61"/>
      <c r="AAJ1" s="61"/>
      <c r="AAK1" s="61"/>
      <c r="AAL1" s="61"/>
      <c r="AAM1" s="61"/>
      <c r="AAN1" s="61"/>
      <c r="AAO1" s="61"/>
      <c r="AAP1" s="61"/>
      <c r="AAQ1" s="61"/>
      <c r="AAR1" s="61"/>
      <c r="AAS1" s="61"/>
      <c r="AAT1" s="61"/>
      <c r="AAU1" s="61"/>
      <c r="AAV1" s="61"/>
      <c r="AAW1" s="61"/>
      <c r="AAX1" s="61"/>
      <c r="AAY1" s="61"/>
      <c r="AAZ1" s="61"/>
      <c r="ABA1" s="61"/>
      <c r="ABB1" s="61"/>
      <c r="ABC1" s="61"/>
      <c r="ABD1" s="61"/>
      <c r="ABE1" s="61"/>
      <c r="ABF1" s="61"/>
      <c r="ABG1" s="61"/>
      <c r="ABH1" s="61"/>
      <c r="ABI1" s="61"/>
      <c r="ABJ1" s="61"/>
      <c r="ABK1" s="61"/>
      <c r="ABL1" s="61"/>
      <c r="ABM1" s="61"/>
      <c r="ABN1" s="61"/>
      <c r="ABO1" s="61"/>
      <c r="ABP1" s="61"/>
      <c r="ABQ1" s="61"/>
      <c r="ABR1" s="61"/>
      <c r="ABS1" s="61"/>
      <c r="ABT1" s="61"/>
      <c r="ABU1" s="61"/>
      <c r="ABV1" s="61"/>
      <c r="ABW1" s="61"/>
      <c r="ABX1" s="61"/>
      <c r="ABY1" s="61"/>
      <c r="ABZ1" s="61"/>
      <c r="ACA1" s="61"/>
    </row>
    <row r="2" spans="1:755" s="70" customFormat="1" ht="36.6" customHeight="1" x14ac:dyDescent="0.25">
      <c r="A2" s="151" t="s">
        <v>76</v>
      </c>
      <c r="B2" s="152"/>
      <c r="C2" s="152"/>
      <c r="D2" s="152"/>
      <c r="E2" s="152"/>
      <c r="F2" s="152"/>
      <c r="G2" s="153"/>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5"/>
      <c r="DN2" s="155"/>
      <c r="DO2" s="155"/>
      <c r="DP2" s="155"/>
      <c r="DQ2" s="155"/>
      <c r="DR2" s="155"/>
      <c r="DS2" s="155"/>
      <c r="DT2" s="155"/>
      <c r="DU2" s="155"/>
      <c r="DV2" s="155"/>
      <c r="DW2" s="155"/>
      <c r="DX2" s="155"/>
      <c r="DY2" s="155"/>
      <c r="DZ2" s="155"/>
      <c r="EA2" s="155"/>
      <c r="EB2" s="155"/>
      <c r="EC2" s="155"/>
      <c r="ED2" s="155"/>
      <c r="EE2" s="155"/>
      <c r="EF2" s="155"/>
      <c r="EG2" s="155"/>
      <c r="EH2" s="155"/>
      <c r="EI2" s="155"/>
      <c r="EJ2" s="154"/>
      <c r="EK2" s="154"/>
      <c r="EL2" s="154"/>
      <c r="EM2" s="154"/>
      <c r="EN2" s="154"/>
      <c r="EO2" s="154"/>
      <c r="EP2" s="154"/>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9"/>
      <c r="FR2" s="69"/>
      <c r="FS2" s="69"/>
      <c r="FT2" s="69"/>
      <c r="FU2" s="69"/>
      <c r="FV2" s="69"/>
      <c r="FW2" s="69"/>
      <c r="FX2" s="69"/>
      <c r="FY2" s="69"/>
      <c r="FZ2" s="69"/>
      <c r="GA2" s="69"/>
      <c r="GB2" s="69"/>
      <c r="GC2" s="69"/>
      <c r="GD2" s="69"/>
      <c r="GE2" s="69"/>
      <c r="GF2" s="69"/>
      <c r="GG2" s="69"/>
      <c r="GH2" s="69"/>
      <c r="GI2" s="69"/>
      <c r="GJ2" s="69"/>
      <c r="GK2" s="69"/>
      <c r="GL2" s="69"/>
      <c r="GM2" s="69"/>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9"/>
      <c r="HV2" s="69"/>
      <c r="HW2" s="69"/>
      <c r="HX2" s="69"/>
      <c r="HY2" s="69"/>
      <c r="HZ2" s="69"/>
      <c r="IA2" s="69"/>
      <c r="IB2" s="69"/>
      <c r="IC2" s="69"/>
      <c r="ID2" s="69"/>
      <c r="IE2" s="69"/>
      <c r="IF2" s="69"/>
      <c r="IG2" s="69"/>
      <c r="IH2" s="69"/>
      <c r="II2" s="69"/>
      <c r="IJ2" s="69"/>
      <c r="IK2" s="69"/>
      <c r="IL2" s="69"/>
      <c r="IM2" s="69"/>
      <c r="IN2" s="69"/>
      <c r="IO2" s="69"/>
      <c r="IP2" s="69"/>
      <c r="IQ2" s="69"/>
      <c r="IR2" s="62"/>
      <c r="IS2" s="62"/>
      <c r="IT2" s="62"/>
      <c r="IU2" s="62"/>
      <c r="IV2" s="62"/>
      <c r="IW2" s="62"/>
      <c r="IX2" s="62"/>
      <c r="IY2" s="62"/>
      <c r="IZ2" s="62"/>
      <c r="JA2" s="62"/>
      <c r="JB2" s="62"/>
      <c r="JC2" s="62"/>
      <c r="JD2" s="62"/>
      <c r="JE2" s="62"/>
      <c r="JF2" s="62"/>
      <c r="JG2" s="62"/>
      <c r="JH2" s="62"/>
      <c r="JI2" s="62"/>
      <c r="JJ2" s="62"/>
      <c r="JK2" s="62"/>
      <c r="JL2" s="62"/>
      <c r="JM2" s="62"/>
      <c r="JN2" s="62"/>
      <c r="JO2" s="62"/>
      <c r="JP2" s="62"/>
      <c r="JQ2" s="62"/>
      <c r="JR2" s="62"/>
      <c r="JS2" s="62"/>
      <c r="JT2" s="62"/>
      <c r="JU2" s="62"/>
      <c r="JV2" s="62"/>
      <c r="JW2" s="62"/>
      <c r="JX2" s="62"/>
      <c r="JY2" s="69"/>
      <c r="JZ2" s="69"/>
      <c r="KA2" s="69"/>
      <c r="KB2" s="69"/>
      <c r="KC2" s="69"/>
      <c r="KD2" s="69"/>
      <c r="KE2" s="69"/>
      <c r="KF2" s="69"/>
      <c r="KG2" s="69"/>
      <c r="KH2" s="69"/>
      <c r="KI2" s="69"/>
      <c r="KJ2" s="69"/>
      <c r="KK2" s="69"/>
      <c r="KL2" s="69"/>
      <c r="KM2" s="69"/>
      <c r="KN2" s="69"/>
      <c r="KO2" s="69"/>
      <c r="KP2" s="69"/>
      <c r="KQ2" s="69"/>
      <c r="KR2" s="69"/>
      <c r="KS2" s="69"/>
      <c r="KT2" s="69"/>
      <c r="KU2" s="69"/>
      <c r="KV2" s="62"/>
      <c r="KW2" s="62"/>
      <c r="KX2" s="62"/>
      <c r="KY2" s="62"/>
      <c r="KZ2" s="62"/>
      <c r="LA2" s="62"/>
      <c r="LB2" s="62"/>
      <c r="LC2" s="62"/>
      <c r="LD2" s="62"/>
      <c r="LE2" s="62"/>
      <c r="LF2" s="62"/>
      <c r="LG2" s="62"/>
      <c r="LH2" s="62"/>
      <c r="LI2" s="62"/>
      <c r="LJ2" s="62"/>
      <c r="LK2" s="62"/>
      <c r="LL2" s="62"/>
      <c r="LM2" s="62"/>
      <c r="LN2" s="62"/>
      <c r="LO2" s="62"/>
      <c r="LP2" s="62"/>
      <c r="LQ2" s="62"/>
      <c r="LR2" s="62"/>
      <c r="LS2" s="62"/>
      <c r="LT2" s="62"/>
      <c r="LU2" s="62"/>
      <c r="LV2" s="62"/>
      <c r="LW2" s="62"/>
      <c r="LX2" s="62"/>
      <c r="LY2" s="62"/>
      <c r="LZ2" s="62"/>
      <c r="MA2" s="62"/>
      <c r="MB2" s="62"/>
      <c r="MC2" s="69"/>
      <c r="MD2" s="69"/>
      <c r="ME2" s="69"/>
      <c r="MF2" s="69"/>
      <c r="MG2" s="69"/>
      <c r="MH2" s="69"/>
      <c r="MI2" s="69"/>
      <c r="MJ2" s="69"/>
      <c r="MK2" s="69"/>
      <c r="ML2" s="69"/>
      <c r="MM2" s="69"/>
      <c r="MN2" s="69"/>
      <c r="MO2" s="69"/>
      <c r="MP2" s="69"/>
      <c r="MQ2" s="69"/>
      <c r="MR2" s="69"/>
      <c r="MS2" s="69"/>
      <c r="MT2" s="69"/>
      <c r="MU2" s="69"/>
      <c r="MV2" s="69"/>
      <c r="MW2" s="69"/>
      <c r="MX2" s="69"/>
      <c r="MY2" s="69"/>
      <c r="MZ2" s="62"/>
      <c r="NA2" s="62"/>
      <c r="NB2" s="62"/>
      <c r="NC2" s="62"/>
      <c r="ND2" s="62"/>
      <c r="NE2" s="62"/>
      <c r="NF2" s="62"/>
      <c r="NG2" s="62"/>
      <c r="NH2" s="62"/>
      <c r="NI2" s="62"/>
      <c r="NJ2" s="62"/>
      <c r="NK2" s="62"/>
      <c r="NL2" s="62"/>
      <c r="NM2" s="62"/>
      <c r="NN2" s="62"/>
      <c r="NO2" s="62"/>
      <c r="NP2" s="62"/>
      <c r="NQ2" s="62"/>
      <c r="NR2" s="62"/>
      <c r="NS2" s="62"/>
      <c r="NT2" s="62"/>
      <c r="NU2" s="62"/>
      <c r="NV2" s="62"/>
      <c r="NW2" s="62"/>
      <c r="NX2" s="62"/>
      <c r="NY2" s="62"/>
      <c r="NZ2" s="62"/>
      <c r="OA2" s="62"/>
      <c r="OB2" s="62"/>
      <c r="OC2" s="62"/>
      <c r="OD2" s="62"/>
      <c r="OE2" s="62"/>
      <c r="OF2" s="62"/>
      <c r="OG2" s="69"/>
      <c r="OH2" s="69"/>
      <c r="OI2" s="69"/>
      <c r="OJ2" s="69"/>
      <c r="OK2" s="69"/>
      <c r="OL2" s="69"/>
      <c r="OM2" s="69"/>
      <c r="ON2" s="69"/>
      <c r="OO2" s="69"/>
      <c r="OP2" s="69"/>
      <c r="OQ2" s="69"/>
      <c r="OR2" s="69"/>
      <c r="OS2" s="69"/>
      <c r="OT2" s="69"/>
      <c r="OU2" s="69"/>
      <c r="OV2" s="69"/>
      <c r="OW2" s="69"/>
      <c r="OX2" s="69"/>
      <c r="OY2" s="69"/>
      <c r="OZ2" s="69"/>
      <c r="PA2" s="69"/>
      <c r="PB2" s="69"/>
      <c r="PC2" s="69"/>
      <c r="PD2" s="62"/>
      <c r="PE2" s="62"/>
      <c r="PF2" s="62"/>
      <c r="PG2" s="62"/>
      <c r="PH2" s="62"/>
      <c r="PI2" s="62"/>
      <c r="PJ2" s="62"/>
      <c r="PK2" s="62"/>
      <c r="PL2" s="62"/>
      <c r="PM2" s="62"/>
      <c r="PN2" s="62"/>
      <c r="PO2" s="62"/>
      <c r="PP2" s="62"/>
      <c r="PQ2" s="62"/>
      <c r="PR2" s="62"/>
      <c r="PS2" s="62"/>
      <c r="PT2" s="62"/>
      <c r="PU2" s="62"/>
      <c r="PV2" s="62"/>
      <c r="PW2" s="62"/>
      <c r="PX2" s="62"/>
      <c r="PY2" s="62"/>
      <c r="PZ2" s="62"/>
      <c r="QA2" s="62"/>
      <c r="QB2" s="62"/>
      <c r="QC2" s="62"/>
      <c r="QD2" s="62"/>
      <c r="QE2" s="62"/>
      <c r="QF2" s="62"/>
      <c r="QG2" s="62"/>
      <c r="QH2" s="62"/>
      <c r="QI2" s="62"/>
      <c r="QJ2" s="62"/>
      <c r="QK2" s="69"/>
      <c r="QL2" s="69"/>
      <c r="QM2" s="69"/>
      <c r="QN2" s="69"/>
      <c r="QO2" s="69"/>
      <c r="QP2" s="69"/>
      <c r="QQ2" s="69"/>
      <c r="QR2" s="69"/>
      <c r="QS2" s="69"/>
      <c r="QT2" s="69"/>
      <c r="QU2" s="69"/>
      <c r="QV2" s="69"/>
      <c r="QW2" s="69"/>
      <c r="QX2" s="69"/>
      <c r="QY2" s="69"/>
      <c r="QZ2" s="69"/>
      <c r="RA2" s="69"/>
      <c r="RB2" s="69"/>
      <c r="RC2" s="69"/>
      <c r="RD2" s="69"/>
      <c r="RE2" s="69"/>
      <c r="RF2" s="69"/>
      <c r="RG2" s="69"/>
      <c r="RH2" s="62"/>
      <c r="RI2" s="62"/>
      <c r="RJ2" s="62"/>
      <c r="RK2" s="62"/>
      <c r="RL2" s="62"/>
      <c r="RM2" s="62"/>
      <c r="RN2" s="62"/>
      <c r="RO2" s="62"/>
      <c r="RP2" s="62"/>
      <c r="RQ2" s="62"/>
      <c r="RR2" s="62"/>
      <c r="RS2" s="62"/>
      <c r="RT2" s="62"/>
      <c r="RU2" s="62"/>
      <c r="RV2" s="62"/>
      <c r="RW2" s="62"/>
      <c r="RX2" s="62"/>
      <c r="RY2" s="62"/>
      <c r="RZ2" s="62"/>
      <c r="SA2" s="62"/>
      <c r="SB2" s="62"/>
      <c r="SC2" s="62"/>
      <c r="SD2" s="62"/>
      <c r="SE2" s="62"/>
      <c r="SF2" s="62"/>
      <c r="SG2" s="62"/>
      <c r="SH2" s="62"/>
      <c r="SI2" s="62"/>
      <c r="SJ2" s="62"/>
      <c r="SK2" s="62"/>
      <c r="SL2" s="62"/>
      <c r="SM2" s="62"/>
      <c r="SN2" s="62"/>
      <c r="SO2" s="69"/>
      <c r="SP2" s="69"/>
      <c r="SQ2" s="69"/>
      <c r="SR2" s="69"/>
      <c r="SS2" s="69"/>
      <c r="ST2" s="69"/>
      <c r="SU2" s="69"/>
      <c r="SV2" s="69"/>
      <c r="SW2" s="69"/>
      <c r="SX2" s="69"/>
      <c r="SY2" s="69"/>
      <c r="SZ2" s="69"/>
      <c r="TA2" s="69"/>
      <c r="TB2" s="69"/>
      <c r="TC2" s="69"/>
      <c r="TD2" s="69"/>
      <c r="TE2" s="69"/>
      <c r="TF2" s="69"/>
      <c r="TG2" s="69"/>
      <c r="TH2" s="69"/>
      <c r="TI2" s="69"/>
      <c r="TJ2" s="69"/>
      <c r="TK2" s="69"/>
      <c r="TL2" s="62"/>
      <c r="TM2" s="62"/>
      <c r="TN2" s="62"/>
      <c r="TO2" s="62"/>
      <c r="TP2" s="62"/>
      <c r="TQ2" s="62"/>
      <c r="TR2" s="62"/>
      <c r="TS2" s="62"/>
      <c r="TT2" s="62"/>
      <c r="TU2" s="62"/>
      <c r="TV2" s="62"/>
      <c r="TW2" s="62"/>
      <c r="TX2" s="62"/>
      <c r="TY2" s="62"/>
      <c r="TZ2" s="62"/>
      <c r="UA2" s="62"/>
      <c r="UB2" s="62"/>
      <c r="UC2" s="62"/>
      <c r="UD2" s="62"/>
      <c r="UE2" s="62"/>
      <c r="UF2" s="62"/>
      <c r="UG2" s="62"/>
      <c r="UH2" s="62"/>
      <c r="UI2" s="62"/>
      <c r="UJ2" s="62"/>
      <c r="UK2" s="62"/>
      <c r="UL2" s="62"/>
      <c r="UM2" s="62"/>
      <c r="UN2" s="62"/>
      <c r="UO2" s="62"/>
      <c r="UP2" s="62"/>
      <c r="UQ2" s="62"/>
      <c r="UR2" s="62"/>
      <c r="US2" s="69"/>
      <c r="UT2" s="69"/>
      <c r="UU2" s="69"/>
      <c r="UV2" s="69"/>
      <c r="UW2" s="69"/>
      <c r="UX2" s="69"/>
      <c r="UY2" s="69"/>
      <c r="UZ2" s="69"/>
      <c r="VA2" s="69"/>
      <c r="VB2" s="69"/>
      <c r="VC2" s="69"/>
      <c r="VD2" s="69"/>
      <c r="VE2" s="69"/>
      <c r="VF2" s="69"/>
      <c r="VG2" s="69"/>
      <c r="VH2" s="69"/>
      <c r="VI2" s="69"/>
      <c r="VJ2" s="69"/>
      <c r="VK2" s="69"/>
      <c r="VL2" s="69"/>
      <c r="VM2" s="69"/>
      <c r="VN2" s="69"/>
      <c r="VO2" s="69"/>
      <c r="VP2" s="62"/>
      <c r="VQ2" s="62"/>
      <c r="VR2" s="62"/>
      <c r="VS2" s="62"/>
      <c r="VT2" s="62"/>
      <c r="VU2" s="62"/>
      <c r="VV2" s="62"/>
      <c r="VW2" s="62"/>
      <c r="VX2" s="62"/>
      <c r="VY2" s="62"/>
      <c r="VZ2" s="62"/>
      <c r="WA2" s="62"/>
      <c r="WB2" s="62"/>
      <c r="WC2" s="62"/>
      <c r="WD2" s="62"/>
      <c r="WE2" s="62"/>
      <c r="WF2" s="62"/>
      <c r="WG2" s="62"/>
      <c r="WH2" s="62"/>
      <c r="WI2" s="62"/>
      <c r="WJ2" s="62"/>
      <c r="WK2" s="62"/>
      <c r="WL2" s="62"/>
      <c r="WM2" s="62"/>
      <c r="WN2" s="62"/>
      <c r="WO2" s="62"/>
      <c r="WP2" s="62"/>
      <c r="WQ2" s="62"/>
      <c r="WR2" s="62"/>
      <c r="WS2" s="62"/>
      <c r="WT2" s="62"/>
      <c r="WU2" s="62"/>
      <c r="WV2" s="62"/>
      <c r="WW2" s="69"/>
      <c r="WX2" s="69"/>
      <c r="WY2" s="69"/>
      <c r="WZ2" s="69"/>
      <c r="XA2" s="69"/>
      <c r="XB2" s="69"/>
      <c r="XC2" s="69"/>
      <c r="XD2" s="69"/>
      <c r="XE2" s="69"/>
      <c r="XF2" s="69"/>
      <c r="XG2" s="69"/>
      <c r="XH2" s="69"/>
      <c r="XI2" s="69"/>
      <c r="XJ2" s="69"/>
      <c r="XK2" s="69"/>
      <c r="XL2" s="69"/>
      <c r="XM2" s="69"/>
      <c r="XN2" s="69"/>
      <c r="XO2" s="69"/>
      <c r="XP2" s="69"/>
      <c r="XQ2" s="69"/>
      <c r="XR2" s="69"/>
      <c r="XS2" s="69"/>
      <c r="XT2" s="62"/>
      <c r="XU2" s="62"/>
      <c r="XV2" s="62"/>
      <c r="XW2" s="62"/>
      <c r="XX2" s="62"/>
      <c r="XY2" s="62"/>
      <c r="XZ2" s="62"/>
      <c r="YA2" s="62"/>
      <c r="YB2" s="62"/>
      <c r="YC2" s="62"/>
      <c r="YD2" s="62"/>
      <c r="YE2" s="62"/>
      <c r="YF2" s="62"/>
      <c r="YG2" s="62"/>
      <c r="YH2" s="62"/>
      <c r="YI2" s="62"/>
      <c r="YJ2" s="62"/>
      <c r="YK2" s="62"/>
      <c r="YL2" s="62"/>
      <c r="YM2" s="62"/>
      <c r="YN2" s="62"/>
      <c r="YO2" s="62"/>
      <c r="YP2" s="62"/>
      <c r="YQ2" s="62"/>
      <c r="YR2" s="62"/>
      <c r="YS2" s="62"/>
      <c r="YT2" s="62"/>
      <c r="YU2" s="62"/>
      <c r="YV2" s="62"/>
      <c r="YW2" s="62"/>
      <c r="YX2" s="62"/>
      <c r="YY2" s="62"/>
      <c r="YZ2" s="62"/>
      <c r="ZA2" s="69"/>
      <c r="ZB2" s="69"/>
      <c r="ZC2" s="69"/>
      <c r="ZD2" s="69"/>
      <c r="ZE2" s="69"/>
      <c r="ZF2" s="69"/>
      <c r="ZG2" s="69"/>
      <c r="ZH2" s="69"/>
      <c r="ZI2" s="69"/>
      <c r="ZJ2" s="69"/>
      <c r="ZK2" s="69"/>
      <c r="ZL2" s="69"/>
      <c r="ZM2" s="69"/>
      <c r="ZN2" s="69"/>
      <c r="ZO2" s="69"/>
      <c r="ZP2" s="69"/>
      <c r="ZQ2" s="69"/>
      <c r="ZR2" s="69"/>
      <c r="ZS2" s="69"/>
      <c r="ZT2" s="69"/>
      <c r="ZU2" s="69"/>
      <c r="ZV2" s="69"/>
      <c r="ZW2" s="69"/>
      <c r="ZX2" s="62"/>
      <c r="ZY2" s="62"/>
      <c r="ZZ2" s="62"/>
      <c r="AAA2" s="62"/>
      <c r="AAB2" s="62"/>
      <c r="AAC2" s="62"/>
      <c r="AAD2" s="62"/>
      <c r="AAE2" s="62"/>
      <c r="AAF2" s="62"/>
      <c r="AAG2" s="62"/>
      <c r="AAH2" s="62"/>
      <c r="AAI2" s="62"/>
      <c r="AAJ2" s="62"/>
      <c r="AAK2" s="62"/>
      <c r="AAL2" s="62"/>
      <c r="AAM2" s="62"/>
      <c r="AAN2" s="62"/>
      <c r="AAO2" s="62"/>
      <c r="AAP2" s="62"/>
      <c r="AAQ2" s="62"/>
      <c r="AAR2" s="62"/>
      <c r="AAS2" s="62"/>
      <c r="AAT2" s="62"/>
      <c r="AAU2" s="62"/>
      <c r="AAV2" s="62"/>
      <c r="AAW2" s="62"/>
      <c r="AAX2" s="62"/>
      <c r="AAY2" s="62"/>
      <c r="AAZ2" s="62"/>
      <c r="ABA2" s="62"/>
      <c r="ABB2" s="62"/>
      <c r="ABC2" s="62"/>
      <c r="ABD2" s="62"/>
      <c r="ABE2" s="69"/>
      <c r="ABF2" s="69"/>
      <c r="ABG2" s="69"/>
      <c r="ABH2" s="69"/>
      <c r="ABI2" s="69"/>
      <c r="ABJ2" s="69"/>
      <c r="ABK2" s="69"/>
      <c r="ABL2" s="69"/>
      <c r="ABM2" s="69"/>
      <c r="ABN2" s="69"/>
      <c r="ABO2" s="69"/>
      <c r="ABP2" s="69"/>
      <c r="ABQ2" s="69"/>
      <c r="ABR2" s="69"/>
      <c r="ABS2" s="69"/>
      <c r="ABT2" s="69"/>
      <c r="ABU2" s="69"/>
      <c r="ABV2" s="69"/>
      <c r="ABW2" s="69"/>
      <c r="ABX2" s="69"/>
      <c r="ABY2" s="69"/>
      <c r="ABZ2" s="69"/>
      <c r="ACA2" s="69"/>
    </row>
    <row r="3" spans="1:755" s="70" customFormat="1" ht="4.9000000000000004" hidden="1" customHeight="1" x14ac:dyDescent="0.25">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c r="HK3" s="71"/>
      <c r="HL3" s="71"/>
      <c r="HM3" s="71"/>
      <c r="HN3" s="71"/>
      <c r="HO3" s="71"/>
      <c r="HP3" s="71"/>
      <c r="HQ3" s="71"/>
      <c r="HR3" s="71"/>
      <c r="HS3" s="71"/>
      <c r="HT3" s="71"/>
      <c r="HU3" s="71"/>
      <c r="HV3" s="71"/>
      <c r="HW3" s="71"/>
      <c r="HX3" s="71"/>
      <c r="HY3" s="71"/>
      <c r="HZ3" s="71"/>
      <c r="IA3" s="71"/>
      <c r="IB3" s="71"/>
      <c r="IC3" s="71"/>
      <c r="ID3" s="71"/>
      <c r="IE3" s="71"/>
      <c r="IF3" s="71"/>
      <c r="IG3" s="71"/>
      <c r="IH3" s="71"/>
      <c r="II3" s="71"/>
      <c r="IJ3" s="71"/>
      <c r="IK3" s="71"/>
      <c r="IL3" s="71"/>
      <c r="IM3" s="71"/>
      <c r="IN3" s="71"/>
      <c r="IO3" s="71"/>
      <c r="IP3" s="71"/>
      <c r="IQ3" s="71"/>
      <c r="IR3" s="71"/>
      <c r="IS3" s="71"/>
      <c r="IT3" s="71"/>
      <c r="IU3" s="71"/>
      <c r="IV3" s="71"/>
      <c r="IW3" s="71"/>
      <c r="IX3" s="71"/>
      <c r="IY3" s="71"/>
      <c r="IZ3" s="71"/>
      <c r="JA3" s="71"/>
      <c r="JB3" s="71"/>
      <c r="JC3" s="71"/>
      <c r="JD3" s="71"/>
      <c r="JE3" s="71"/>
      <c r="JF3" s="71"/>
      <c r="JG3" s="71"/>
      <c r="JH3" s="71"/>
      <c r="JI3" s="71"/>
      <c r="JJ3" s="71"/>
      <c r="JK3" s="71"/>
      <c r="JL3" s="71"/>
      <c r="JM3" s="71"/>
      <c r="JN3" s="71"/>
      <c r="JO3" s="71"/>
      <c r="JP3" s="71"/>
      <c r="JQ3" s="71"/>
      <c r="JR3" s="71"/>
      <c r="JS3" s="71"/>
      <c r="JT3" s="71"/>
      <c r="JU3" s="71"/>
      <c r="JV3" s="71"/>
      <c r="JW3" s="71"/>
      <c r="JX3" s="71"/>
      <c r="JY3" s="71"/>
      <c r="JZ3" s="71"/>
      <c r="KA3" s="71"/>
      <c r="KB3" s="71"/>
      <c r="KC3" s="71"/>
      <c r="KD3" s="71"/>
      <c r="KE3" s="71"/>
      <c r="KF3" s="71"/>
      <c r="KG3" s="71"/>
      <c r="KH3" s="71"/>
      <c r="KI3" s="71"/>
      <c r="KJ3" s="71"/>
      <c r="KK3" s="71"/>
      <c r="KL3" s="71"/>
      <c r="KM3" s="71"/>
      <c r="KN3" s="71"/>
      <c r="KO3" s="71"/>
      <c r="KP3" s="71"/>
      <c r="KQ3" s="71"/>
      <c r="KR3" s="71"/>
      <c r="KS3" s="71"/>
      <c r="KT3" s="71"/>
      <c r="KU3" s="71"/>
      <c r="KV3" s="71"/>
      <c r="KW3" s="71"/>
      <c r="KX3" s="71"/>
      <c r="KY3" s="71"/>
      <c r="KZ3" s="71"/>
      <c r="LA3" s="71"/>
      <c r="LB3" s="71"/>
      <c r="LC3" s="71"/>
      <c r="LD3" s="71"/>
      <c r="LE3" s="71"/>
      <c r="LF3" s="71"/>
      <c r="LG3" s="71"/>
      <c r="LH3" s="71"/>
      <c r="LI3" s="71"/>
      <c r="LJ3" s="71"/>
      <c r="LK3" s="71"/>
      <c r="LL3" s="71"/>
      <c r="LM3" s="71"/>
      <c r="LN3" s="71"/>
      <c r="LO3" s="71"/>
      <c r="LP3" s="71"/>
      <c r="LQ3" s="71"/>
      <c r="LR3" s="71"/>
      <c r="LS3" s="71"/>
      <c r="LT3" s="71"/>
      <c r="LU3" s="71"/>
      <c r="LV3" s="71"/>
      <c r="LW3" s="71"/>
      <c r="LX3" s="71"/>
      <c r="LY3" s="71"/>
      <c r="LZ3" s="71"/>
      <c r="MA3" s="71"/>
      <c r="MB3" s="71"/>
      <c r="MC3" s="71"/>
      <c r="MD3" s="71"/>
      <c r="ME3" s="71"/>
      <c r="MF3" s="71"/>
      <c r="MG3" s="71"/>
      <c r="MH3" s="71"/>
      <c r="MI3" s="71"/>
      <c r="MJ3" s="71"/>
      <c r="MK3" s="71"/>
      <c r="ML3" s="71"/>
      <c r="MM3" s="71"/>
      <c r="MN3" s="71"/>
      <c r="MO3" s="71"/>
      <c r="MP3" s="71"/>
      <c r="MQ3" s="71"/>
      <c r="MR3" s="71"/>
      <c r="MS3" s="71"/>
      <c r="MT3" s="71"/>
      <c r="MU3" s="71"/>
      <c r="MV3" s="71"/>
      <c r="MW3" s="71"/>
      <c r="MX3" s="71"/>
      <c r="MY3" s="71"/>
      <c r="MZ3" s="71"/>
      <c r="NA3" s="71"/>
      <c r="NB3" s="71"/>
      <c r="NC3" s="71"/>
      <c r="ND3" s="71"/>
      <c r="NE3" s="71"/>
      <c r="NF3" s="71"/>
      <c r="NG3" s="71"/>
      <c r="NH3" s="71"/>
      <c r="NI3" s="71"/>
      <c r="NJ3" s="71"/>
      <c r="NK3" s="71"/>
      <c r="NL3" s="71"/>
      <c r="NM3" s="71"/>
      <c r="NN3" s="71"/>
      <c r="NO3" s="71"/>
      <c r="NP3" s="71"/>
      <c r="NQ3" s="71"/>
      <c r="NR3" s="71"/>
      <c r="NS3" s="71"/>
      <c r="NT3" s="71"/>
      <c r="NU3" s="71"/>
      <c r="NV3" s="71"/>
      <c r="NW3" s="71"/>
      <c r="NX3" s="71"/>
      <c r="NY3" s="71"/>
      <c r="NZ3" s="71"/>
      <c r="OA3" s="71"/>
      <c r="OB3" s="71"/>
      <c r="OC3" s="71"/>
      <c r="OD3" s="71"/>
      <c r="OE3" s="71"/>
      <c r="OF3" s="71"/>
      <c r="OG3" s="71"/>
      <c r="OH3" s="71"/>
      <c r="OI3" s="71"/>
      <c r="OJ3" s="71"/>
      <c r="OK3" s="71"/>
      <c r="OL3" s="71"/>
      <c r="OM3" s="71"/>
      <c r="ON3" s="71"/>
      <c r="OO3" s="71"/>
      <c r="OP3" s="71"/>
      <c r="OQ3" s="71"/>
      <c r="OR3" s="71"/>
      <c r="OS3" s="71"/>
      <c r="OT3" s="71"/>
      <c r="OU3" s="71"/>
      <c r="OV3" s="71"/>
      <c r="OW3" s="71"/>
      <c r="OX3" s="71"/>
      <c r="OY3" s="71"/>
      <c r="OZ3" s="71"/>
      <c r="PA3" s="71"/>
      <c r="PB3" s="71"/>
      <c r="PC3" s="71"/>
      <c r="PD3" s="71"/>
      <c r="PE3" s="71"/>
      <c r="PF3" s="71"/>
      <c r="PG3" s="71"/>
      <c r="PH3" s="71"/>
      <c r="PI3" s="71"/>
      <c r="PJ3" s="71"/>
      <c r="PK3" s="71"/>
      <c r="PL3" s="71"/>
      <c r="PM3" s="71"/>
      <c r="PN3" s="71"/>
      <c r="PO3" s="71"/>
      <c r="PP3" s="71"/>
      <c r="PQ3" s="71"/>
      <c r="PR3" s="71"/>
      <c r="PS3" s="71"/>
      <c r="PT3" s="71"/>
      <c r="PU3" s="71"/>
      <c r="PV3" s="71"/>
      <c r="PW3" s="71"/>
      <c r="PX3" s="71"/>
      <c r="PY3" s="71"/>
      <c r="PZ3" s="71"/>
      <c r="QA3" s="71"/>
      <c r="QB3" s="71"/>
      <c r="QC3" s="71"/>
      <c r="QD3" s="71"/>
      <c r="QE3" s="71"/>
      <c r="QF3" s="71"/>
      <c r="QG3" s="71"/>
      <c r="QH3" s="71"/>
      <c r="QI3" s="71"/>
      <c r="QJ3" s="71"/>
      <c r="QK3" s="71"/>
      <c r="QL3" s="71"/>
      <c r="QM3" s="71"/>
      <c r="QN3" s="71"/>
      <c r="QO3" s="71"/>
      <c r="QP3" s="71"/>
      <c r="QQ3" s="71"/>
      <c r="QR3" s="71"/>
      <c r="QS3" s="71"/>
      <c r="QT3" s="71"/>
      <c r="QU3" s="71"/>
      <c r="QV3" s="71"/>
      <c r="QW3" s="71"/>
      <c r="QX3" s="71"/>
      <c r="QY3" s="71"/>
      <c r="QZ3" s="71"/>
      <c r="RA3" s="71"/>
      <c r="RB3" s="71"/>
      <c r="RC3" s="71"/>
      <c r="RD3" s="71"/>
      <c r="RE3" s="71"/>
      <c r="RF3" s="71"/>
      <c r="RG3" s="71"/>
      <c r="RH3" s="71"/>
      <c r="RI3" s="71"/>
      <c r="RJ3" s="71"/>
      <c r="RK3" s="71"/>
      <c r="RL3" s="71"/>
      <c r="RM3" s="71"/>
      <c r="RN3" s="71"/>
      <c r="RO3" s="71"/>
      <c r="RP3" s="71"/>
      <c r="RQ3" s="71"/>
      <c r="RR3" s="71"/>
      <c r="RS3" s="71"/>
      <c r="RT3" s="71"/>
      <c r="RU3" s="71"/>
      <c r="RV3" s="71"/>
      <c r="RW3" s="71"/>
      <c r="RX3" s="71"/>
      <c r="RY3" s="71"/>
      <c r="RZ3" s="71"/>
      <c r="SA3" s="71"/>
      <c r="SB3" s="71"/>
      <c r="SC3" s="71"/>
      <c r="SD3" s="71"/>
      <c r="SE3" s="71"/>
      <c r="SF3" s="71"/>
      <c r="SG3" s="71"/>
      <c r="SH3" s="71"/>
      <c r="SI3" s="71"/>
      <c r="SJ3" s="71"/>
      <c r="SK3" s="71"/>
      <c r="SL3" s="71"/>
      <c r="SM3" s="71"/>
      <c r="SN3" s="71"/>
      <c r="SO3" s="71"/>
      <c r="SP3" s="71"/>
      <c r="SQ3" s="71"/>
      <c r="SR3" s="71"/>
      <c r="SS3" s="71"/>
      <c r="ST3" s="71"/>
      <c r="SU3" s="71"/>
      <c r="SV3" s="71"/>
      <c r="SW3" s="71"/>
      <c r="SX3" s="71"/>
      <c r="SY3" s="71"/>
      <c r="SZ3" s="71"/>
      <c r="TA3" s="71"/>
      <c r="TB3" s="71"/>
      <c r="TC3" s="71"/>
      <c r="TD3" s="71"/>
      <c r="TE3" s="71"/>
      <c r="TF3" s="71"/>
      <c r="TG3" s="71"/>
      <c r="TH3" s="71"/>
      <c r="TI3" s="71"/>
      <c r="TJ3" s="71"/>
      <c r="TK3" s="71"/>
      <c r="TL3" s="71"/>
      <c r="TM3" s="71"/>
      <c r="TN3" s="71"/>
      <c r="TO3" s="71"/>
      <c r="TP3" s="71"/>
      <c r="TQ3" s="71"/>
      <c r="TR3" s="71"/>
      <c r="TS3" s="71"/>
      <c r="TT3" s="71"/>
      <c r="TU3" s="71"/>
      <c r="TV3" s="71"/>
      <c r="TW3" s="71"/>
      <c r="TX3" s="71"/>
      <c r="TY3" s="71"/>
      <c r="TZ3" s="71"/>
      <c r="UA3" s="71"/>
      <c r="UB3" s="71"/>
      <c r="UC3" s="71"/>
      <c r="UD3" s="71"/>
      <c r="UE3" s="71"/>
      <c r="UF3" s="71"/>
      <c r="UG3" s="71"/>
      <c r="UH3" s="71"/>
      <c r="UI3" s="71"/>
      <c r="UJ3" s="71"/>
      <c r="UK3" s="71"/>
      <c r="UL3" s="71"/>
      <c r="UM3" s="71"/>
      <c r="UN3" s="71"/>
      <c r="UO3" s="71"/>
      <c r="UP3" s="71"/>
      <c r="UQ3" s="71"/>
      <c r="UR3" s="71"/>
      <c r="US3" s="71"/>
      <c r="UT3" s="71"/>
      <c r="UU3" s="71"/>
      <c r="UV3" s="71"/>
      <c r="UW3" s="71"/>
      <c r="UX3" s="71"/>
      <c r="UY3" s="71"/>
      <c r="UZ3" s="71"/>
      <c r="VA3" s="71"/>
      <c r="VB3" s="71"/>
      <c r="VC3" s="71"/>
      <c r="VD3" s="71"/>
      <c r="VE3" s="71"/>
      <c r="VF3" s="71"/>
      <c r="VG3" s="71"/>
      <c r="VH3" s="71"/>
      <c r="VI3" s="71"/>
      <c r="VJ3" s="71"/>
      <c r="VK3" s="71"/>
      <c r="VL3" s="71"/>
      <c r="VM3" s="71"/>
      <c r="VN3" s="71"/>
      <c r="VO3" s="71"/>
      <c r="VP3" s="71"/>
      <c r="VQ3" s="71"/>
      <c r="VR3" s="71"/>
      <c r="VS3" s="71"/>
      <c r="VT3" s="71"/>
      <c r="VU3" s="71"/>
      <c r="VV3" s="71"/>
      <c r="VW3" s="71"/>
      <c r="VX3" s="71"/>
      <c r="VY3" s="71"/>
      <c r="VZ3" s="71"/>
      <c r="WA3" s="71"/>
      <c r="WB3" s="71"/>
      <c r="WC3" s="71"/>
      <c r="WD3" s="71"/>
      <c r="WE3" s="71"/>
      <c r="WF3" s="71"/>
      <c r="WG3" s="71"/>
      <c r="WH3" s="71"/>
      <c r="WI3" s="71"/>
      <c r="WJ3" s="71"/>
      <c r="WK3" s="71"/>
      <c r="WL3" s="71"/>
      <c r="WM3" s="71"/>
      <c r="WN3" s="71"/>
      <c r="WO3" s="71"/>
      <c r="WP3" s="71"/>
      <c r="WQ3" s="71"/>
      <c r="WR3" s="71"/>
      <c r="WS3" s="71"/>
      <c r="WT3" s="71"/>
      <c r="WU3" s="71"/>
      <c r="WV3" s="71"/>
      <c r="WW3" s="71"/>
      <c r="WX3" s="71"/>
      <c r="WY3" s="71"/>
      <c r="WZ3" s="71"/>
      <c r="XA3" s="71"/>
      <c r="XB3" s="71"/>
      <c r="XC3" s="71"/>
      <c r="XD3" s="71"/>
      <c r="XE3" s="71"/>
      <c r="XF3" s="71"/>
      <c r="XG3" s="71"/>
      <c r="XH3" s="71"/>
      <c r="XI3" s="71"/>
      <c r="XJ3" s="71"/>
      <c r="XK3" s="71"/>
      <c r="XL3" s="71"/>
      <c r="XM3" s="71"/>
      <c r="XN3" s="71"/>
      <c r="XO3" s="71"/>
      <c r="XP3" s="71"/>
      <c r="XQ3" s="71"/>
      <c r="XR3" s="71"/>
      <c r="XS3" s="71"/>
      <c r="XT3" s="71"/>
      <c r="XU3" s="71"/>
      <c r="XV3" s="71"/>
      <c r="XW3" s="71"/>
      <c r="XX3" s="71"/>
      <c r="XY3" s="71"/>
      <c r="XZ3" s="71"/>
      <c r="YA3" s="71"/>
      <c r="YB3" s="71"/>
      <c r="YC3" s="71"/>
      <c r="YD3" s="71"/>
      <c r="YE3" s="71"/>
      <c r="YF3" s="71"/>
      <c r="YG3" s="71"/>
      <c r="YH3" s="71"/>
      <c r="YI3" s="71"/>
      <c r="YJ3" s="71"/>
      <c r="YK3" s="71"/>
      <c r="YL3" s="71"/>
      <c r="YM3" s="71"/>
      <c r="YN3" s="71"/>
      <c r="YO3" s="71"/>
      <c r="YP3" s="71"/>
      <c r="YQ3" s="71"/>
      <c r="YR3" s="71"/>
      <c r="YS3" s="71"/>
      <c r="YT3" s="71"/>
      <c r="YU3" s="71"/>
      <c r="YV3" s="71"/>
      <c r="YW3" s="71"/>
      <c r="YX3" s="71"/>
      <c r="YY3" s="71"/>
      <c r="YZ3" s="71"/>
      <c r="ZA3" s="71"/>
      <c r="ZB3" s="71"/>
      <c r="ZC3" s="71"/>
      <c r="ZD3" s="71"/>
      <c r="ZE3" s="71"/>
      <c r="ZF3" s="71"/>
      <c r="ZG3" s="71"/>
      <c r="ZH3" s="71"/>
      <c r="ZI3" s="71"/>
      <c r="ZJ3" s="71"/>
      <c r="ZK3" s="71"/>
      <c r="ZL3" s="71"/>
      <c r="ZM3" s="71"/>
      <c r="ZN3" s="71"/>
      <c r="ZO3" s="71"/>
      <c r="ZP3" s="71"/>
      <c r="ZQ3" s="71"/>
      <c r="ZR3" s="71"/>
      <c r="ZS3" s="71"/>
      <c r="ZT3" s="71"/>
      <c r="ZU3" s="71"/>
      <c r="ZV3" s="71"/>
      <c r="ZW3" s="71"/>
      <c r="ZX3" s="71"/>
      <c r="ZY3" s="71"/>
      <c r="ZZ3" s="71"/>
      <c r="AAA3" s="71"/>
      <c r="AAB3" s="71"/>
      <c r="AAC3" s="71"/>
      <c r="AAD3" s="71"/>
      <c r="AAE3" s="71"/>
      <c r="AAF3" s="71"/>
      <c r="AAG3" s="71"/>
      <c r="AAH3" s="71"/>
      <c r="AAI3" s="71"/>
      <c r="AAJ3" s="71"/>
      <c r="AAK3" s="71"/>
      <c r="AAL3" s="71"/>
      <c r="AAM3" s="71"/>
      <c r="AAN3" s="71"/>
      <c r="AAO3" s="71"/>
      <c r="AAP3" s="71"/>
      <c r="AAQ3" s="71"/>
      <c r="AAR3" s="71"/>
      <c r="AAS3" s="71"/>
      <c r="AAT3" s="71"/>
      <c r="AAU3" s="71"/>
      <c r="AAV3" s="71"/>
      <c r="AAW3" s="71"/>
      <c r="AAX3" s="71"/>
      <c r="AAY3" s="71"/>
      <c r="AAZ3" s="71"/>
      <c r="ABA3" s="71"/>
      <c r="ABB3" s="71"/>
      <c r="ABC3" s="71"/>
      <c r="ABD3" s="71"/>
      <c r="ABE3" s="71"/>
      <c r="ABF3" s="71"/>
      <c r="ABG3" s="71"/>
      <c r="ABH3" s="71"/>
      <c r="ABI3" s="71"/>
      <c r="ABJ3" s="71"/>
      <c r="ABK3" s="71"/>
      <c r="ABL3" s="71"/>
      <c r="ABM3" s="71"/>
      <c r="ABN3" s="71"/>
      <c r="ABO3" s="71"/>
      <c r="ABP3" s="71"/>
      <c r="ABQ3" s="71"/>
      <c r="ABR3" s="71"/>
      <c r="ABS3" s="71"/>
      <c r="ABT3" s="71"/>
      <c r="ABU3" s="71"/>
      <c r="ABV3" s="71"/>
      <c r="ABW3" s="71"/>
      <c r="ABX3" s="71"/>
      <c r="ABY3" s="71"/>
      <c r="ABZ3" s="71"/>
      <c r="ACA3" s="71"/>
    </row>
    <row r="4" spans="1:755" s="10" customFormat="1" ht="49.9" customHeight="1" x14ac:dyDescent="0.25">
      <c r="A4" s="157" t="s">
        <v>77</v>
      </c>
      <c r="B4" s="158"/>
      <c r="C4" s="158"/>
      <c r="D4" s="158"/>
      <c r="E4" s="158"/>
      <c r="F4" s="158"/>
      <c r="G4" s="158"/>
      <c r="H4" s="158"/>
      <c r="I4" s="158"/>
      <c r="J4" s="158"/>
      <c r="K4" s="158"/>
      <c r="L4" s="159" t="s">
        <v>20</v>
      </c>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c r="AAK4" s="66"/>
      <c r="AAL4" s="66"/>
      <c r="AAM4" s="66"/>
      <c r="AAN4" s="66"/>
      <c r="AAO4" s="66"/>
      <c r="AAP4" s="66"/>
      <c r="AAQ4" s="66"/>
      <c r="AAR4" s="66"/>
      <c r="AAS4" s="66"/>
      <c r="AAT4" s="66"/>
      <c r="AAU4" s="66"/>
      <c r="AAV4" s="66"/>
      <c r="AAW4" s="66"/>
      <c r="AAX4" s="66"/>
      <c r="AAY4" s="66"/>
      <c r="AAZ4" s="66"/>
      <c r="ABA4" s="66"/>
      <c r="ABB4" s="66"/>
      <c r="ABC4" s="66"/>
      <c r="ABD4" s="66"/>
      <c r="ABE4" s="66"/>
      <c r="ABF4" s="66"/>
      <c r="ABG4" s="66"/>
      <c r="ABH4" s="66"/>
      <c r="ABI4" s="66"/>
      <c r="ABJ4" s="66"/>
      <c r="ABK4" s="66"/>
      <c r="ABL4" s="66"/>
      <c r="ABM4" s="66"/>
      <c r="ABN4" s="66"/>
      <c r="ABO4" s="66"/>
      <c r="ABP4" s="66"/>
      <c r="ABQ4" s="66"/>
      <c r="ABR4" s="66"/>
      <c r="ABS4" s="66"/>
      <c r="ABT4" s="66"/>
      <c r="ABU4" s="66"/>
      <c r="ABV4" s="66"/>
      <c r="ABW4" s="66"/>
      <c r="ABX4" s="66"/>
      <c r="ABY4" s="66"/>
      <c r="ABZ4" s="66"/>
      <c r="ACA4" s="66"/>
    </row>
    <row r="5" spans="1:755" s="5" customFormat="1" ht="3" customHeight="1" x14ac:dyDescent="0.25">
      <c r="A5" s="161"/>
      <c r="B5" s="161"/>
      <c r="C5" s="161"/>
      <c r="D5" s="161"/>
      <c r="E5" s="161"/>
      <c r="F5" s="161"/>
      <c r="G5" s="161"/>
      <c r="H5" s="161"/>
      <c r="I5" s="161"/>
      <c r="J5" s="161"/>
      <c r="K5" s="161"/>
      <c r="L5" s="162">
        <f>Stammdaten!AB4</f>
        <v>7</v>
      </c>
      <c r="M5" s="160"/>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c r="CJ5" s="163"/>
      <c r="CK5" s="163"/>
      <c r="CL5" s="163"/>
      <c r="CM5" s="163"/>
      <c r="CN5" s="163"/>
      <c r="CO5" s="163"/>
      <c r="CP5" s="163"/>
      <c r="CQ5" s="163"/>
      <c r="CR5" s="163"/>
      <c r="CS5" s="163"/>
      <c r="CT5" s="163"/>
      <c r="CU5" s="163"/>
      <c r="CV5" s="163"/>
      <c r="CW5" s="163"/>
      <c r="CX5" s="163"/>
      <c r="CY5" s="163"/>
      <c r="CZ5" s="163"/>
      <c r="DA5" s="163"/>
      <c r="DB5" s="163"/>
      <c r="DC5" s="163"/>
      <c r="DD5" s="163"/>
      <c r="DE5" s="163"/>
      <c r="DF5" s="163"/>
      <c r="DG5" s="163"/>
      <c r="DH5" s="163"/>
      <c r="DI5" s="163"/>
      <c r="DJ5" s="163"/>
      <c r="DK5" s="163"/>
      <c r="DL5" s="163"/>
      <c r="DM5" s="163"/>
      <c r="DN5" s="163"/>
      <c r="DO5" s="163"/>
      <c r="DP5" s="163"/>
      <c r="DQ5" s="163"/>
      <c r="DR5" s="163"/>
      <c r="DS5" s="163"/>
      <c r="DT5" s="163"/>
      <c r="DU5" s="163"/>
      <c r="DV5" s="163"/>
      <c r="DW5" s="163"/>
      <c r="DX5" s="163"/>
      <c r="DY5" s="163"/>
      <c r="DZ5" s="163"/>
      <c r="EA5" s="163"/>
      <c r="EB5" s="163"/>
      <c r="EC5" s="163"/>
      <c r="ED5" s="163"/>
      <c r="EE5" s="163"/>
      <c r="EF5" s="160"/>
      <c r="EG5" s="160"/>
      <c r="EH5" s="160"/>
      <c r="EI5" s="160"/>
      <c r="EJ5" s="163"/>
      <c r="EK5" s="163"/>
      <c r="EL5" s="163"/>
      <c r="EM5" s="163"/>
      <c r="EN5" s="163"/>
      <c r="EO5" s="163"/>
      <c r="EP5" s="16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66"/>
      <c r="GK5" s="66"/>
      <c r="GL5" s="66"/>
      <c r="GM5" s="66"/>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66"/>
      <c r="IO5" s="66"/>
      <c r="IP5" s="66"/>
      <c r="IQ5" s="66"/>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66"/>
      <c r="KS5" s="66"/>
      <c r="KT5" s="66"/>
      <c r="KU5" s="66"/>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66"/>
      <c r="MW5" s="66"/>
      <c r="MX5" s="66"/>
      <c r="MY5" s="66"/>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66"/>
      <c r="PA5" s="66"/>
      <c r="PB5" s="66"/>
      <c r="PC5" s="66"/>
      <c r="PD5" s="53"/>
      <c r="PE5" s="53"/>
      <c r="PF5" s="53"/>
      <c r="PG5" s="53"/>
      <c r="PH5" s="53"/>
      <c r="PI5" s="53"/>
      <c r="PJ5" s="53"/>
      <c r="PK5" s="53"/>
      <c r="PL5" s="53"/>
      <c r="PM5" s="53"/>
      <c r="PN5" s="53"/>
      <c r="PO5" s="53"/>
      <c r="PP5" s="53"/>
      <c r="PQ5" s="53"/>
      <c r="PR5" s="53"/>
      <c r="PS5" s="53"/>
      <c r="PT5" s="53"/>
      <c r="PU5" s="53"/>
      <c r="PV5" s="53"/>
      <c r="PW5" s="53"/>
      <c r="PX5" s="53"/>
      <c r="PY5" s="53"/>
      <c r="PZ5" s="53"/>
      <c r="QA5" s="53"/>
      <c r="QB5" s="53"/>
      <c r="QC5" s="53"/>
      <c r="QD5" s="53"/>
      <c r="QE5" s="53"/>
      <c r="QF5" s="53"/>
      <c r="QG5" s="53"/>
      <c r="QH5" s="53"/>
      <c r="QI5" s="53"/>
      <c r="QJ5" s="53"/>
      <c r="QK5" s="53"/>
      <c r="QL5" s="53"/>
      <c r="QM5" s="53"/>
      <c r="QN5" s="53"/>
      <c r="QO5" s="53"/>
      <c r="QP5" s="53"/>
      <c r="QQ5" s="53"/>
      <c r="QR5" s="53"/>
      <c r="QS5" s="53"/>
      <c r="QT5" s="53"/>
      <c r="QU5" s="53"/>
      <c r="QV5" s="53"/>
      <c r="QW5" s="53"/>
      <c r="QX5" s="53"/>
      <c r="QY5" s="53"/>
      <c r="QZ5" s="53"/>
      <c r="RA5" s="53"/>
      <c r="RB5" s="53"/>
      <c r="RC5" s="53"/>
      <c r="RD5" s="66"/>
      <c r="RE5" s="66"/>
      <c r="RF5" s="66"/>
      <c r="RG5" s="66"/>
      <c r="RH5" s="53"/>
      <c r="RI5" s="53"/>
      <c r="RJ5" s="53"/>
      <c r="RK5" s="53"/>
      <c r="RL5" s="53"/>
      <c r="RM5" s="53"/>
      <c r="RN5" s="53"/>
      <c r="RO5" s="53"/>
      <c r="RP5" s="53"/>
      <c r="RQ5" s="53"/>
      <c r="RR5" s="53"/>
      <c r="RS5" s="53"/>
      <c r="RT5" s="53"/>
      <c r="RU5" s="53"/>
      <c r="RV5" s="53"/>
      <c r="RW5" s="53"/>
      <c r="RX5" s="53"/>
      <c r="RY5" s="53"/>
      <c r="RZ5" s="53"/>
      <c r="SA5" s="53"/>
      <c r="SB5" s="53"/>
      <c r="SC5" s="53"/>
      <c r="SD5" s="53"/>
      <c r="SE5" s="53"/>
      <c r="SF5" s="53"/>
      <c r="SG5" s="53"/>
      <c r="SH5" s="53"/>
      <c r="SI5" s="53"/>
      <c r="SJ5" s="53"/>
      <c r="SK5" s="53"/>
      <c r="SL5" s="53"/>
      <c r="SM5" s="53"/>
      <c r="SN5" s="53"/>
      <c r="SO5" s="53"/>
      <c r="SP5" s="53"/>
      <c r="SQ5" s="53"/>
      <c r="SR5" s="53"/>
      <c r="SS5" s="53"/>
      <c r="ST5" s="53"/>
      <c r="SU5" s="53"/>
      <c r="SV5" s="53"/>
      <c r="SW5" s="53"/>
      <c r="SX5" s="53"/>
      <c r="SY5" s="53"/>
      <c r="SZ5" s="53"/>
      <c r="TA5" s="53"/>
      <c r="TB5" s="53"/>
      <c r="TC5" s="53"/>
      <c r="TD5" s="53"/>
      <c r="TE5" s="53"/>
      <c r="TF5" s="53"/>
      <c r="TG5" s="53"/>
      <c r="TH5" s="66"/>
      <c r="TI5" s="66"/>
      <c r="TJ5" s="66"/>
      <c r="TK5" s="66"/>
      <c r="TL5" s="53"/>
      <c r="TM5" s="53"/>
      <c r="TN5" s="53"/>
      <c r="TO5" s="53"/>
      <c r="TP5" s="53"/>
      <c r="TQ5" s="53"/>
      <c r="TR5" s="53"/>
      <c r="TS5" s="53"/>
      <c r="TT5" s="53"/>
      <c r="TU5" s="53"/>
      <c r="TV5" s="53"/>
      <c r="TW5" s="53"/>
      <c r="TX5" s="53"/>
      <c r="TY5" s="53"/>
      <c r="TZ5" s="53"/>
      <c r="UA5" s="53"/>
      <c r="UB5" s="53"/>
      <c r="UC5" s="53"/>
      <c r="UD5" s="53"/>
      <c r="UE5" s="53"/>
      <c r="UF5" s="53"/>
      <c r="UG5" s="53"/>
      <c r="UH5" s="53"/>
      <c r="UI5" s="53"/>
      <c r="UJ5" s="53"/>
      <c r="UK5" s="53"/>
      <c r="UL5" s="53"/>
      <c r="UM5" s="53"/>
      <c r="UN5" s="53"/>
      <c r="UO5" s="53"/>
      <c r="UP5" s="53"/>
      <c r="UQ5" s="53"/>
      <c r="UR5" s="53"/>
      <c r="US5" s="53"/>
      <c r="UT5" s="53"/>
      <c r="UU5" s="53"/>
      <c r="UV5" s="53"/>
      <c r="UW5" s="53"/>
      <c r="UX5" s="53"/>
      <c r="UY5" s="53"/>
      <c r="UZ5" s="53"/>
      <c r="VA5" s="53"/>
      <c r="VB5" s="53"/>
      <c r="VC5" s="53"/>
      <c r="VD5" s="53"/>
      <c r="VE5" s="53"/>
      <c r="VF5" s="53"/>
      <c r="VG5" s="53"/>
      <c r="VH5" s="53"/>
      <c r="VI5" s="53"/>
      <c r="VJ5" s="53"/>
      <c r="VK5" s="53"/>
      <c r="VL5" s="66"/>
      <c r="VM5" s="66"/>
      <c r="VN5" s="66"/>
      <c r="VO5" s="66"/>
      <c r="VP5" s="53"/>
      <c r="VQ5" s="53"/>
      <c r="VR5" s="53"/>
      <c r="VS5" s="53"/>
      <c r="VT5" s="53"/>
      <c r="VU5" s="53"/>
      <c r="VV5" s="53"/>
      <c r="VW5" s="53"/>
      <c r="VX5" s="53"/>
      <c r="VY5" s="53"/>
      <c r="VZ5" s="53"/>
      <c r="WA5" s="53"/>
      <c r="WB5" s="53"/>
      <c r="WC5" s="53"/>
      <c r="WD5" s="53"/>
      <c r="WE5" s="53"/>
      <c r="WF5" s="53"/>
      <c r="WG5" s="53"/>
      <c r="WH5" s="53"/>
      <c r="WI5" s="53"/>
      <c r="WJ5" s="53"/>
      <c r="WK5" s="53"/>
      <c r="WL5" s="53"/>
      <c r="WM5" s="53"/>
      <c r="WN5" s="53"/>
      <c r="WO5" s="53"/>
      <c r="WP5" s="53"/>
      <c r="WQ5" s="53"/>
      <c r="WR5" s="53"/>
      <c r="WS5" s="53"/>
      <c r="WT5" s="53"/>
      <c r="WU5" s="53"/>
      <c r="WV5" s="53"/>
      <c r="WW5" s="53"/>
      <c r="WX5" s="53"/>
      <c r="WY5" s="53"/>
      <c r="WZ5" s="53"/>
      <c r="XA5" s="53"/>
      <c r="XB5" s="53"/>
      <c r="XC5" s="53"/>
      <c r="XD5" s="53"/>
      <c r="XE5" s="53"/>
      <c r="XF5" s="53"/>
      <c r="XG5" s="53"/>
      <c r="XH5" s="53"/>
      <c r="XI5" s="53"/>
      <c r="XJ5" s="53"/>
      <c r="XK5" s="53"/>
      <c r="XL5" s="53"/>
      <c r="XM5" s="53"/>
      <c r="XN5" s="53"/>
      <c r="XO5" s="53"/>
      <c r="XP5" s="66"/>
      <c r="XQ5" s="66"/>
      <c r="XR5" s="66"/>
      <c r="XS5" s="66"/>
      <c r="XT5" s="53"/>
      <c r="XU5" s="53"/>
      <c r="XV5" s="53"/>
      <c r="XW5" s="53"/>
      <c r="XX5" s="53"/>
      <c r="XY5" s="53"/>
      <c r="XZ5" s="53"/>
      <c r="YA5" s="53"/>
      <c r="YB5" s="53"/>
      <c r="YC5" s="53"/>
      <c r="YD5" s="53"/>
      <c r="YE5" s="53"/>
      <c r="YF5" s="53"/>
      <c r="YG5" s="53"/>
      <c r="YH5" s="53"/>
      <c r="YI5" s="53"/>
      <c r="YJ5" s="53"/>
      <c r="YK5" s="53"/>
      <c r="YL5" s="53"/>
      <c r="YM5" s="53"/>
      <c r="YN5" s="53"/>
      <c r="YO5" s="53"/>
      <c r="YP5" s="53"/>
      <c r="YQ5" s="53"/>
      <c r="YR5" s="53"/>
      <c r="YS5" s="53"/>
      <c r="YT5" s="53"/>
      <c r="YU5" s="53"/>
      <c r="YV5" s="53"/>
      <c r="YW5" s="53"/>
      <c r="YX5" s="53"/>
      <c r="YY5" s="53"/>
      <c r="YZ5" s="53"/>
      <c r="ZA5" s="53"/>
      <c r="ZB5" s="53"/>
      <c r="ZC5" s="53"/>
      <c r="ZD5" s="53"/>
      <c r="ZE5" s="53"/>
      <c r="ZF5" s="53"/>
      <c r="ZG5" s="53"/>
      <c r="ZH5" s="53"/>
      <c r="ZI5" s="53"/>
      <c r="ZJ5" s="53"/>
      <c r="ZK5" s="53"/>
      <c r="ZL5" s="53"/>
      <c r="ZM5" s="53"/>
      <c r="ZN5" s="53"/>
      <c r="ZO5" s="53"/>
      <c r="ZP5" s="53"/>
      <c r="ZQ5" s="53"/>
      <c r="ZR5" s="53"/>
      <c r="ZS5" s="53"/>
      <c r="ZT5" s="66"/>
      <c r="ZU5" s="66"/>
      <c r="ZV5" s="66"/>
      <c r="ZW5" s="66"/>
      <c r="ZX5" s="53"/>
      <c r="ZY5" s="53"/>
      <c r="ZZ5" s="53"/>
      <c r="AAA5" s="53"/>
      <c r="AAB5" s="53"/>
      <c r="AAC5" s="53"/>
      <c r="AAD5" s="53"/>
      <c r="AAE5" s="53"/>
      <c r="AAF5" s="53"/>
      <c r="AAG5" s="53"/>
      <c r="AAH5" s="53"/>
      <c r="AAI5" s="53"/>
      <c r="AAJ5" s="53"/>
      <c r="AAK5" s="53"/>
      <c r="AAL5" s="53"/>
      <c r="AAM5" s="53"/>
      <c r="AAN5" s="53"/>
      <c r="AAO5" s="53"/>
      <c r="AAP5" s="53"/>
      <c r="AAQ5" s="53"/>
      <c r="AAR5" s="53"/>
      <c r="AAS5" s="53"/>
      <c r="AAT5" s="53"/>
      <c r="AAU5" s="53"/>
      <c r="AAV5" s="53"/>
      <c r="AAW5" s="53"/>
      <c r="AAX5" s="53"/>
      <c r="AAY5" s="53"/>
      <c r="AAZ5" s="53"/>
      <c r="ABA5" s="53"/>
      <c r="ABB5" s="53"/>
      <c r="ABC5" s="53"/>
      <c r="ABD5" s="53"/>
      <c r="ABE5" s="53"/>
      <c r="ABF5" s="53"/>
      <c r="ABG5" s="53"/>
      <c r="ABH5" s="53"/>
      <c r="ABI5" s="53"/>
      <c r="ABJ5" s="53"/>
      <c r="ABK5" s="53"/>
      <c r="ABL5" s="53"/>
      <c r="ABM5" s="53"/>
      <c r="ABN5" s="53"/>
      <c r="ABO5" s="53"/>
      <c r="ABP5" s="53"/>
      <c r="ABQ5" s="53"/>
      <c r="ABR5" s="53"/>
      <c r="ABS5" s="53"/>
      <c r="ABT5" s="53"/>
      <c r="ABU5" s="53"/>
      <c r="ABV5" s="53"/>
      <c r="ABW5" s="53"/>
      <c r="ABX5" s="66"/>
      <c r="ABY5" s="66"/>
      <c r="ABZ5" s="66"/>
      <c r="ACA5" s="66"/>
    </row>
    <row r="6" spans="1:755" s="5" customFormat="1" ht="3.6" customHeight="1" x14ac:dyDescent="0.25">
      <c r="A6" s="164"/>
      <c r="B6" s="164"/>
      <c r="C6" s="164"/>
      <c r="D6" s="164"/>
      <c r="E6" s="164"/>
      <c r="F6" s="164"/>
      <c r="G6" s="164"/>
      <c r="H6" s="164"/>
      <c r="I6" s="164"/>
      <c r="J6" s="165"/>
      <c r="K6" s="165"/>
      <c r="L6" s="162">
        <f>Stammdaten!AB5</f>
        <v>0</v>
      </c>
      <c r="M6" s="166"/>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c r="CJ6" s="163"/>
      <c r="CK6" s="163"/>
      <c r="CL6" s="163"/>
      <c r="CM6" s="163"/>
      <c r="CN6" s="163"/>
      <c r="CO6" s="163"/>
      <c r="CP6" s="163"/>
      <c r="CQ6" s="163"/>
      <c r="CR6" s="163"/>
      <c r="CS6" s="163"/>
      <c r="CT6" s="163"/>
      <c r="CU6" s="163"/>
      <c r="CV6" s="163"/>
      <c r="CW6" s="163"/>
      <c r="CX6" s="163"/>
      <c r="CY6" s="163"/>
      <c r="CZ6" s="163"/>
      <c r="DA6" s="163"/>
      <c r="DB6" s="163"/>
      <c r="DC6" s="163"/>
      <c r="DD6" s="163"/>
      <c r="DE6" s="163"/>
      <c r="DF6" s="163"/>
      <c r="DG6" s="163"/>
      <c r="DH6" s="163"/>
      <c r="DI6" s="163"/>
      <c r="DJ6" s="163"/>
      <c r="DK6" s="163"/>
      <c r="DL6" s="163"/>
      <c r="DM6" s="163"/>
      <c r="DN6" s="163"/>
      <c r="DO6" s="163"/>
      <c r="DP6" s="163"/>
      <c r="DQ6" s="163"/>
      <c r="DR6" s="163"/>
      <c r="DS6" s="163"/>
      <c r="DT6" s="163"/>
      <c r="DU6" s="163"/>
      <c r="DV6" s="163"/>
      <c r="DW6" s="163"/>
      <c r="DX6" s="163"/>
      <c r="DY6" s="163"/>
      <c r="DZ6" s="163"/>
      <c r="EA6" s="163"/>
      <c r="EB6" s="163"/>
      <c r="EC6" s="163"/>
      <c r="ED6" s="163"/>
      <c r="EE6" s="163"/>
      <c r="EF6" s="160"/>
      <c r="EG6" s="160"/>
      <c r="EH6" s="160"/>
      <c r="EI6" s="160"/>
      <c r="EJ6" s="163"/>
      <c r="EK6" s="163"/>
      <c r="EL6" s="163"/>
      <c r="EM6" s="163"/>
      <c r="EN6" s="163"/>
      <c r="EO6" s="163"/>
      <c r="EP6" s="16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66"/>
      <c r="GK6" s="66"/>
      <c r="GL6" s="66"/>
      <c r="GM6" s="66"/>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66"/>
      <c r="IO6" s="66"/>
      <c r="IP6" s="66"/>
      <c r="IQ6" s="66"/>
      <c r="IR6" s="53"/>
      <c r="IS6" s="53"/>
      <c r="IT6" s="53"/>
      <c r="IU6" s="53"/>
      <c r="IV6" s="53"/>
      <c r="IW6" s="53"/>
      <c r="IX6" s="53"/>
      <c r="IY6" s="53"/>
      <c r="IZ6" s="53"/>
      <c r="JA6" s="53"/>
      <c r="JB6" s="53"/>
      <c r="JC6" s="53"/>
      <c r="JD6" s="53"/>
      <c r="JE6" s="53"/>
      <c r="JF6" s="53"/>
      <c r="JG6" s="53"/>
      <c r="JH6" s="53"/>
      <c r="JI6" s="53"/>
      <c r="JJ6" s="53"/>
      <c r="JK6" s="53"/>
      <c r="JL6" s="53"/>
      <c r="JM6" s="53"/>
      <c r="JN6" s="53"/>
      <c r="JO6" s="53"/>
      <c r="JP6" s="53"/>
      <c r="JQ6" s="53"/>
      <c r="JR6" s="53"/>
      <c r="JS6" s="53"/>
      <c r="JT6" s="53"/>
      <c r="JU6" s="53"/>
      <c r="JV6" s="53"/>
      <c r="JW6" s="53"/>
      <c r="JX6" s="53"/>
      <c r="JY6" s="53"/>
      <c r="JZ6" s="53"/>
      <c r="KA6" s="53"/>
      <c r="KB6" s="53"/>
      <c r="KC6" s="53"/>
      <c r="KD6" s="53"/>
      <c r="KE6" s="53"/>
      <c r="KF6" s="53"/>
      <c r="KG6" s="53"/>
      <c r="KH6" s="53"/>
      <c r="KI6" s="53"/>
      <c r="KJ6" s="53"/>
      <c r="KK6" s="53"/>
      <c r="KL6" s="53"/>
      <c r="KM6" s="53"/>
      <c r="KN6" s="53"/>
      <c r="KO6" s="53"/>
      <c r="KP6" s="53"/>
      <c r="KQ6" s="53"/>
      <c r="KR6" s="66"/>
      <c r="KS6" s="66"/>
      <c r="KT6" s="66"/>
      <c r="KU6" s="66"/>
      <c r="KV6" s="53"/>
      <c r="KW6" s="53"/>
      <c r="KX6" s="53"/>
      <c r="KY6" s="53"/>
      <c r="KZ6" s="53"/>
      <c r="LA6" s="53"/>
      <c r="LB6" s="53"/>
      <c r="LC6" s="53"/>
      <c r="LD6" s="53"/>
      <c r="LE6" s="53"/>
      <c r="LF6" s="53"/>
      <c r="LG6" s="53"/>
      <c r="LH6" s="53"/>
      <c r="LI6" s="53"/>
      <c r="LJ6" s="53"/>
      <c r="LK6" s="53"/>
      <c r="LL6" s="53"/>
      <c r="LM6" s="53"/>
      <c r="LN6" s="53"/>
      <c r="LO6" s="53"/>
      <c r="LP6" s="53"/>
      <c r="LQ6" s="53"/>
      <c r="LR6" s="53"/>
      <c r="LS6" s="53"/>
      <c r="LT6" s="53"/>
      <c r="LU6" s="53"/>
      <c r="LV6" s="53"/>
      <c r="LW6" s="53"/>
      <c r="LX6" s="53"/>
      <c r="LY6" s="53"/>
      <c r="LZ6" s="53"/>
      <c r="MA6" s="53"/>
      <c r="MB6" s="53"/>
      <c r="MC6" s="53"/>
      <c r="MD6" s="53"/>
      <c r="ME6" s="53"/>
      <c r="MF6" s="53"/>
      <c r="MG6" s="53"/>
      <c r="MH6" s="53"/>
      <c r="MI6" s="53"/>
      <c r="MJ6" s="53"/>
      <c r="MK6" s="53"/>
      <c r="ML6" s="53"/>
      <c r="MM6" s="53"/>
      <c r="MN6" s="53"/>
      <c r="MO6" s="53"/>
      <c r="MP6" s="53"/>
      <c r="MQ6" s="53"/>
      <c r="MR6" s="53"/>
      <c r="MS6" s="53"/>
      <c r="MT6" s="53"/>
      <c r="MU6" s="53"/>
      <c r="MV6" s="66"/>
      <c r="MW6" s="66"/>
      <c r="MX6" s="66"/>
      <c r="MY6" s="66"/>
      <c r="MZ6" s="53"/>
      <c r="NA6" s="53"/>
      <c r="NB6" s="53"/>
      <c r="NC6" s="53"/>
      <c r="ND6" s="53"/>
      <c r="NE6" s="53"/>
      <c r="NF6" s="53"/>
      <c r="NG6" s="53"/>
      <c r="NH6" s="53"/>
      <c r="NI6" s="53"/>
      <c r="NJ6" s="53"/>
      <c r="NK6" s="53"/>
      <c r="NL6" s="53"/>
      <c r="NM6" s="53"/>
      <c r="NN6" s="53"/>
      <c r="NO6" s="53"/>
      <c r="NP6" s="53"/>
      <c r="NQ6" s="53"/>
      <c r="NR6" s="53"/>
      <c r="NS6" s="53"/>
      <c r="NT6" s="53"/>
      <c r="NU6" s="53"/>
      <c r="NV6" s="53"/>
      <c r="NW6" s="53"/>
      <c r="NX6" s="53"/>
      <c r="NY6" s="53"/>
      <c r="NZ6" s="53"/>
      <c r="OA6" s="53"/>
      <c r="OB6" s="53"/>
      <c r="OC6" s="53"/>
      <c r="OD6" s="53"/>
      <c r="OE6" s="53"/>
      <c r="OF6" s="53"/>
      <c r="OG6" s="53"/>
      <c r="OH6" s="53"/>
      <c r="OI6" s="53"/>
      <c r="OJ6" s="53"/>
      <c r="OK6" s="53"/>
      <c r="OL6" s="53"/>
      <c r="OM6" s="53"/>
      <c r="ON6" s="53"/>
      <c r="OO6" s="53"/>
      <c r="OP6" s="53"/>
      <c r="OQ6" s="53"/>
      <c r="OR6" s="53"/>
      <c r="OS6" s="53"/>
      <c r="OT6" s="53"/>
      <c r="OU6" s="53"/>
      <c r="OV6" s="53"/>
      <c r="OW6" s="53"/>
      <c r="OX6" s="53"/>
      <c r="OY6" s="53"/>
      <c r="OZ6" s="66"/>
      <c r="PA6" s="66"/>
      <c r="PB6" s="66"/>
      <c r="PC6" s="66"/>
      <c r="PD6" s="53"/>
      <c r="PE6" s="53"/>
      <c r="PF6" s="53"/>
      <c r="PG6" s="53"/>
      <c r="PH6" s="53"/>
      <c r="PI6" s="53"/>
      <c r="PJ6" s="53"/>
      <c r="PK6" s="53"/>
      <c r="PL6" s="53"/>
      <c r="PM6" s="53"/>
      <c r="PN6" s="53"/>
      <c r="PO6" s="53"/>
      <c r="PP6" s="53"/>
      <c r="PQ6" s="53"/>
      <c r="PR6" s="53"/>
      <c r="PS6" s="53"/>
      <c r="PT6" s="53"/>
      <c r="PU6" s="53"/>
      <c r="PV6" s="53"/>
      <c r="PW6" s="53"/>
      <c r="PX6" s="53"/>
      <c r="PY6" s="53"/>
      <c r="PZ6" s="53"/>
      <c r="QA6" s="53"/>
      <c r="QB6" s="53"/>
      <c r="QC6" s="53"/>
      <c r="QD6" s="53"/>
      <c r="QE6" s="53"/>
      <c r="QF6" s="53"/>
      <c r="QG6" s="53"/>
      <c r="QH6" s="53"/>
      <c r="QI6" s="53"/>
      <c r="QJ6" s="53"/>
      <c r="QK6" s="53"/>
      <c r="QL6" s="53"/>
      <c r="QM6" s="53"/>
      <c r="QN6" s="53"/>
      <c r="QO6" s="53"/>
      <c r="QP6" s="53"/>
      <c r="QQ6" s="53"/>
      <c r="QR6" s="53"/>
      <c r="QS6" s="53"/>
      <c r="QT6" s="53"/>
      <c r="QU6" s="53"/>
      <c r="QV6" s="53"/>
      <c r="QW6" s="53"/>
      <c r="QX6" s="53"/>
      <c r="QY6" s="53"/>
      <c r="QZ6" s="53"/>
      <c r="RA6" s="53"/>
      <c r="RB6" s="53"/>
      <c r="RC6" s="53"/>
      <c r="RD6" s="66"/>
      <c r="RE6" s="66"/>
      <c r="RF6" s="66"/>
      <c r="RG6" s="66"/>
      <c r="RH6" s="53"/>
      <c r="RI6" s="53"/>
      <c r="RJ6" s="53"/>
      <c r="RK6" s="53"/>
      <c r="RL6" s="53"/>
      <c r="RM6" s="53"/>
      <c r="RN6" s="53"/>
      <c r="RO6" s="53"/>
      <c r="RP6" s="53"/>
      <c r="RQ6" s="53"/>
      <c r="RR6" s="53"/>
      <c r="RS6" s="53"/>
      <c r="RT6" s="53"/>
      <c r="RU6" s="53"/>
      <c r="RV6" s="53"/>
      <c r="RW6" s="53"/>
      <c r="RX6" s="53"/>
      <c r="RY6" s="53"/>
      <c r="RZ6" s="53"/>
      <c r="SA6" s="53"/>
      <c r="SB6" s="53"/>
      <c r="SC6" s="53"/>
      <c r="SD6" s="53"/>
      <c r="SE6" s="53"/>
      <c r="SF6" s="53"/>
      <c r="SG6" s="53"/>
      <c r="SH6" s="53"/>
      <c r="SI6" s="53"/>
      <c r="SJ6" s="53"/>
      <c r="SK6" s="53"/>
      <c r="SL6" s="53"/>
      <c r="SM6" s="53"/>
      <c r="SN6" s="53"/>
      <c r="SO6" s="53"/>
      <c r="SP6" s="53"/>
      <c r="SQ6" s="53"/>
      <c r="SR6" s="53"/>
      <c r="SS6" s="53"/>
      <c r="ST6" s="53"/>
      <c r="SU6" s="53"/>
      <c r="SV6" s="53"/>
      <c r="SW6" s="53"/>
      <c r="SX6" s="53"/>
      <c r="SY6" s="53"/>
      <c r="SZ6" s="53"/>
      <c r="TA6" s="53"/>
      <c r="TB6" s="53"/>
      <c r="TC6" s="53"/>
      <c r="TD6" s="53"/>
      <c r="TE6" s="53"/>
      <c r="TF6" s="53"/>
      <c r="TG6" s="53"/>
      <c r="TH6" s="66"/>
      <c r="TI6" s="66"/>
      <c r="TJ6" s="66"/>
      <c r="TK6" s="66"/>
      <c r="TL6" s="53"/>
      <c r="TM6" s="53"/>
      <c r="TN6" s="53"/>
      <c r="TO6" s="53"/>
      <c r="TP6" s="53"/>
      <c r="TQ6" s="53"/>
      <c r="TR6" s="53"/>
      <c r="TS6" s="53"/>
      <c r="TT6" s="53"/>
      <c r="TU6" s="53"/>
      <c r="TV6" s="53"/>
      <c r="TW6" s="53"/>
      <c r="TX6" s="53"/>
      <c r="TY6" s="53"/>
      <c r="TZ6" s="53"/>
      <c r="UA6" s="53"/>
      <c r="UB6" s="53"/>
      <c r="UC6" s="53"/>
      <c r="UD6" s="53"/>
      <c r="UE6" s="53"/>
      <c r="UF6" s="53"/>
      <c r="UG6" s="53"/>
      <c r="UH6" s="53"/>
      <c r="UI6" s="53"/>
      <c r="UJ6" s="53"/>
      <c r="UK6" s="53"/>
      <c r="UL6" s="53"/>
      <c r="UM6" s="53"/>
      <c r="UN6" s="53"/>
      <c r="UO6" s="53"/>
      <c r="UP6" s="53"/>
      <c r="UQ6" s="53"/>
      <c r="UR6" s="53"/>
      <c r="US6" s="53"/>
      <c r="UT6" s="53"/>
      <c r="UU6" s="53"/>
      <c r="UV6" s="53"/>
      <c r="UW6" s="53"/>
      <c r="UX6" s="53"/>
      <c r="UY6" s="53"/>
      <c r="UZ6" s="53"/>
      <c r="VA6" s="53"/>
      <c r="VB6" s="53"/>
      <c r="VC6" s="53"/>
      <c r="VD6" s="53"/>
      <c r="VE6" s="53"/>
      <c r="VF6" s="53"/>
      <c r="VG6" s="53"/>
      <c r="VH6" s="53"/>
      <c r="VI6" s="53"/>
      <c r="VJ6" s="53"/>
      <c r="VK6" s="53"/>
      <c r="VL6" s="66"/>
      <c r="VM6" s="66"/>
      <c r="VN6" s="66"/>
      <c r="VO6" s="66"/>
      <c r="VP6" s="53"/>
      <c r="VQ6" s="53"/>
      <c r="VR6" s="53"/>
      <c r="VS6" s="53"/>
      <c r="VT6" s="53"/>
      <c r="VU6" s="53"/>
      <c r="VV6" s="53"/>
      <c r="VW6" s="53"/>
      <c r="VX6" s="53"/>
      <c r="VY6" s="53"/>
      <c r="VZ6" s="53"/>
      <c r="WA6" s="53"/>
      <c r="WB6" s="53"/>
      <c r="WC6" s="53"/>
      <c r="WD6" s="53"/>
      <c r="WE6" s="53"/>
      <c r="WF6" s="53"/>
      <c r="WG6" s="53"/>
      <c r="WH6" s="53"/>
      <c r="WI6" s="53"/>
      <c r="WJ6" s="53"/>
      <c r="WK6" s="53"/>
      <c r="WL6" s="53"/>
      <c r="WM6" s="53"/>
      <c r="WN6" s="53"/>
      <c r="WO6" s="53"/>
      <c r="WP6" s="53"/>
      <c r="WQ6" s="53"/>
      <c r="WR6" s="53"/>
      <c r="WS6" s="53"/>
      <c r="WT6" s="53"/>
      <c r="WU6" s="53"/>
      <c r="WV6" s="53"/>
      <c r="WW6" s="53"/>
      <c r="WX6" s="53"/>
      <c r="WY6" s="53"/>
      <c r="WZ6" s="53"/>
      <c r="XA6" s="53"/>
      <c r="XB6" s="53"/>
      <c r="XC6" s="53"/>
      <c r="XD6" s="53"/>
      <c r="XE6" s="53"/>
      <c r="XF6" s="53"/>
      <c r="XG6" s="53"/>
      <c r="XH6" s="53"/>
      <c r="XI6" s="53"/>
      <c r="XJ6" s="53"/>
      <c r="XK6" s="53"/>
      <c r="XL6" s="53"/>
      <c r="XM6" s="53"/>
      <c r="XN6" s="53"/>
      <c r="XO6" s="53"/>
      <c r="XP6" s="66"/>
      <c r="XQ6" s="66"/>
      <c r="XR6" s="66"/>
      <c r="XS6" s="66"/>
      <c r="XT6" s="53"/>
      <c r="XU6" s="53"/>
      <c r="XV6" s="53"/>
      <c r="XW6" s="53"/>
      <c r="XX6" s="53"/>
      <c r="XY6" s="53"/>
      <c r="XZ6" s="53"/>
      <c r="YA6" s="53"/>
      <c r="YB6" s="53"/>
      <c r="YC6" s="53"/>
      <c r="YD6" s="53"/>
      <c r="YE6" s="53"/>
      <c r="YF6" s="53"/>
      <c r="YG6" s="53"/>
      <c r="YH6" s="53"/>
      <c r="YI6" s="53"/>
      <c r="YJ6" s="53"/>
      <c r="YK6" s="53"/>
      <c r="YL6" s="53"/>
      <c r="YM6" s="53"/>
      <c r="YN6" s="53"/>
      <c r="YO6" s="53"/>
      <c r="YP6" s="53"/>
      <c r="YQ6" s="53"/>
      <c r="YR6" s="53"/>
      <c r="YS6" s="53"/>
      <c r="YT6" s="53"/>
      <c r="YU6" s="53"/>
      <c r="YV6" s="53"/>
      <c r="YW6" s="53"/>
      <c r="YX6" s="53"/>
      <c r="YY6" s="53"/>
      <c r="YZ6" s="53"/>
      <c r="ZA6" s="53"/>
      <c r="ZB6" s="53"/>
      <c r="ZC6" s="53"/>
      <c r="ZD6" s="53"/>
      <c r="ZE6" s="53"/>
      <c r="ZF6" s="53"/>
      <c r="ZG6" s="53"/>
      <c r="ZH6" s="53"/>
      <c r="ZI6" s="53"/>
      <c r="ZJ6" s="53"/>
      <c r="ZK6" s="53"/>
      <c r="ZL6" s="53"/>
      <c r="ZM6" s="53"/>
      <c r="ZN6" s="53"/>
      <c r="ZO6" s="53"/>
      <c r="ZP6" s="53"/>
      <c r="ZQ6" s="53"/>
      <c r="ZR6" s="53"/>
      <c r="ZS6" s="53"/>
      <c r="ZT6" s="66"/>
      <c r="ZU6" s="66"/>
      <c r="ZV6" s="66"/>
      <c r="ZW6" s="66"/>
      <c r="ZX6" s="53"/>
      <c r="ZY6" s="53"/>
      <c r="ZZ6" s="53"/>
      <c r="AAA6" s="53"/>
      <c r="AAB6" s="53"/>
      <c r="AAC6" s="53"/>
      <c r="AAD6" s="53"/>
      <c r="AAE6" s="53"/>
      <c r="AAF6" s="53"/>
      <c r="AAG6" s="53"/>
      <c r="AAH6" s="53"/>
      <c r="AAI6" s="53"/>
      <c r="AAJ6" s="53"/>
      <c r="AAK6" s="53"/>
      <c r="AAL6" s="53"/>
      <c r="AAM6" s="53"/>
      <c r="AAN6" s="53"/>
      <c r="AAO6" s="53"/>
      <c r="AAP6" s="53"/>
      <c r="AAQ6" s="53"/>
      <c r="AAR6" s="53"/>
      <c r="AAS6" s="53"/>
      <c r="AAT6" s="53"/>
      <c r="AAU6" s="53"/>
      <c r="AAV6" s="53"/>
      <c r="AAW6" s="53"/>
      <c r="AAX6" s="53"/>
      <c r="AAY6" s="53"/>
      <c r="AAZ6" s="53"/>
      <c r="ABA6" s="53"/>
      <c r="ABB6" s="53"/>
      <c r="ABC6" s="53"/>
      <c r="ABD6" s="53"/>
      <c r="ABE6" s="53"/>
      <c r="ABF6" s="53"/>
      <c r="ABG6" s="53"/>
      <c r="ABH6" s="53"/>
      <c r="ABI6" s="53"/>
      <c r="ABJ6" s="53"/>
      <c r="ABK6" s="53"/>
      <c r="ABL6" s="53"/>
      <c r="ABM6" s="53"/>
      <c r="ABN6" s="53"/>
      <c r="ABO6" s="53"/>
      <c r="ABP6" s="53"/>
      <c r="ABQ6" s="53"/>
      <c r="ABR6" s="53"/>
      <c r="ABS6" s="53"/>
      <c r="ABT6" s="53"/>
      <c r="ABU6" s="53"/>
      <c r="ABV6" s="53"/>
      <c r="ABW6" s="53"/>
      <c r="ABX6" s="66"/>
      <c r="ABY6" s="66"/>
      <c r="ABZ6" s="66"/>
      <c r="ACA6" s="66"/>
    </row>
    <row r="7" spans="1:755" s="5" customFormat="1" ht="16.149999999999999" customHeight="1" x14ac:dyDescent="0.25">
      <c r="A7" s="58" t="s">
        <v>80</v>
      </c>
      <c r="B7" s="58"/>
      <c r="C7" s="58"/>
      <c r="D7" s="58"/>
      <c r="E7" s="58"/>
      <c r="G7" s="59" t="s">
        <v>57</v>
      </c>
      <c r="H7" s="251">
        <f ca="1">TODAY()-15</f>
        <v>42281</v>
      </c>
      <c r="I7" s="251"/>
      <c r="K7" s="50"/>
      <c r="L7" s="50"/>
      <c r="M7" s="50"/>
      <c r="N7" s="50"/>
      <c r="O7" s="50"/>
      <c r="P7" s="50"/>
      <c r="Q7" s="50"/>
      <c r="R7" s="50"/>
      <c r="S7" s="50"/>
      <c r="T7" s="50"/>
      <c r="U7" s="50"/>
      <c r="V7" s="50"/>
      <c r="W7" s="51"/>
      <c r="X7" s="52"/>
      <c r="Y7" s="52"/>
      <c r="Z7" s="52"/>
      <c r="AA7" s="52"/>
      <c r="AB7" s="52"/>
      <c r="AC7" s="52"/>
      <c r="AD7" s="52"/>
      <c r="AE7" s="52"/>
      <c r="AF7" s="52"/>
      <c r="AG7" s="52"/>
      <c r="AH7" s="52"/>
      <c r="AI7" s="5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11"/>
      <c r="EG7" s="11"/>
      <c r="EH7" s="11"/>
      <c r="EI7" s="11"/>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11"/>
      <c r="GK7" s="11"/>
      <c r="GL7" s="11"/>
      <c r="GM7" s="11"/>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11"/>
      <c r="IO7" s="11"/>
      <c r="IP7" s="11"/>
      <c r="IQ7" s="11"/>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11"/>
      <c r="KS7" s="11"/>
      <c r="KT7" s="11"/>
      <c r="KU7" s="11"/>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11"/>
      <c r="MW7" s="11"/>
      <c r="MX7" s="11"/>
      <c r="MY7" s="11"/>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11"/>
      <c r="PA7" s="11"/>
      <c r="PB7" s="11"/>
      <c r="PC7" s="11"/>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11"/>
      <c r="RE7" s="11"/>
      <c r="RF7" s="11"/>
      <c r="RG7" s="11"/>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11"/>
      <c r="TI7" s="11"/>
      <c r="TJ7" s="11"/>
      <c r="TK7" s="11"/>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11"/>
      <c r="VM7" s="11"/>
      <c r="VN7" s="11"/>
      <c r="VO7" s="11"/>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11"/>
      <c r="XQ7" s="11"/>
      <c r="XR7" s="11"/>
      <c r="XS7" s="11"/>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11"/>
      <c r="ZU7" s="11"/>
      <c r="ZV7" s="11"/>
      <c r="ZW7" s="11"/>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c r="ABU7" s="33"/>
      <c r="ABV7" s="33"/>
      <c r="ABW7" s="33"/>
      <c r="ABX7" s="11"/>
      <c r="ABY7" s="11"/>
      <c r="ABZ7" s="11"/>
      <c r="ACA7" s="11"/>
    </row>
    <row r="8" spans="1:755" s="5" customFormat="1" ht="7.15" customHeight="1" x14ac:dyDescent="0.25">
      <c r="A8" s="56"/>
      <c r="B8" s="56"/>
      <c r="C8" s="56"/>
      <c r="D8" s="56"/>
      <c r="E8" s="56"/>
      <c r="F8" s="57"/>
      <c r="G8" s="56"/>
      <c r="H8" s="56"/>
      <c r="I8" s="56"/>
      <c r="J8" s="56"/>
      <c r="K8" s="56"/>
      <c r="L8" s="55"/>
      <c r="M8" s="16"/>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c r="IW8" s="55"/>
      <c r="IX8" s="55"/>
      <c r="IY8" s="55"/>
      <c r="IZ8" s="55"/>
      <c r="JA8" s="55"/>
      <c r="JB8" s="55"/>
      <c r="JC8" s="55"/>
      <c r="JD8" s="55"/>
      <c r="JE8" s="55"/>
      <c r="JF8" s="55"/>
      <c r="JG8" s="55"/>
      <c r="JH8" s="55"/>
      <c r="JI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c r="LG8" s="55"/>
      <c r="LH8" s="55"/>
      <c r="LI8" s="55"/>
      <c r="LJ8" s="55"/>
      <c r="LK8" s="55"/>
      <c r="LL8" s="55"/>
      <c r="LM8" s="55"/>
      <c r="LN8" s="55"/>
      <c r="LO8" s="55"/>
      <c r="LP8" s="55"/>
      <c r="LQ8" s="55"/>
      <c r="LR8" s="55"/>
      <c r="LS8" s="55"/>
      <c r="LT8" s="55"/>
      <c r="LU8" s="55"/>
      <c r="LV8" s="55"/>
      <c r="LW8" s="55"/>
      <c r="LX8" s="55"/>
      <c r="LY8" s="55"/>
      <c r="LZ8" s="55"/>
      <c r="MA8" s="55"/>
      <c r="MB8" s="55"/>
      <c r="MC8" s="55"/>
      <c r="MD8" s="55"/>
      <c r="ME8" s="55"/>
      <c r="MF8" s="55"/>
      <c r="MG8" s="55"/>
      <c r="MH8" s="55"/>
      <c r="MI8" s="55"/>
      <c r="MJ8" s="55"/>
      <c r="MK8" s="55"/>
      <c r="ML8" s="55"/>
      <c r="MM8" s="55"/>
      <c r="MN8" s="55"/>
      <c r="MO8" s="55"/>
      <c r="MP8" s="55"/>
      <c r="MQ8" s="55"/>
      <c r="MR8" s="55"/>
      <c r="MS8" s="55"/>
      <c r="MT8" s="55"/>
      <c r="MU8" s="55"/>
      <c r="MV8" s="55"/>
      <c r="MW8" s="55"/>
      <c r="MX8" s="55"/>
      <c r="MY8" s="55"/>
      <c r="MZ8" s="55"/>
      <c r="NA8" s="55"/>
      <c r="NB8" s="55"/>
      <c r="NC8" s="55"/>
      <c r="ND8" s="55"/>
      <c r="NE8" s="55"/>
      <c r="NF8" s="55"/>
      <c r="NG8" s="55"/>
      <c r="NH8" s="55"/>
      <c r="NI8" s="55"/>
      <c r="NJ8" s="55"/>
      <c r="NK8" s="55"/>
      <c r="NL8" s="55"/>
      <c r="NM8" s="55"/>
      <c r="NN8" s="55"/>
      <c r="NO8" s="55"/>
      <c r="NP8" s="55"/>
      <c r="NQ8" s="55"/>
      <c r="NR8" s="55"/>
      <c r="NS8" s="55"/>
      <c r="NT8" s="55"/>
      <c r="NU8" s="55"/>
      <c r="NV8" s="55"/>
      <c r="NW8" s="55"/>
      <c r="NX8" s="55"/>
      <c r="NY8" s="55"/>
      <c r="NZ8" s="55"/>
      <c r="OA8" s="55"/>
      <c r="OB8" s="55"/>
      <c r="OC8" s="55"/>
      <c r="OD8" s="55"/>
      <c r="OE8" s="55"/>
      <c r="OF8" s="55"/>
      <c r="OG8" s="55"/>
      <c r="OH8" s="55"/>
      <c r="OI8" s="55"/>
      <c r="OJ8" s="55"/>
      <c r="OK8" s="55"/>
      <c r="OL8" s="55"/>
      <c r="OM8" s="55"/>
      <c r="ON8" s="55"/>
      <c r="OO8" s="55"/>
      <c r="OP8" s="55"/>
      <c r="OQ8" s="55"/>
      <c r="OR8" s="55"/>
      <c r="OS8" s="55"/>
      <c r="OT8" s="55"/>
      <c r="OU8" s="55"/>
      <c r="OV8" s="55"/>
      <c r="OW8" s="55"/>
      <c r="OX8" s="55"/>
      <c r="OY8" s="55"/>
      <c r="OZ8" s="55"/>
      <c r="PA8" s="55"/>
      <c r="PB8" s="55"/>
      <c r="PC8" s="55"/>
      <c r="PD8" s="55"/>
      <c r="PE8" s="55"/>
      <c r="PF8" s="55"/>
      <c r="PG8" s="55"/>
      <c r="PH8" s="55"/>
      <c r="PI8" s="55"/>
      <c r="PJ8" s="55"/>
      <c r="PK8" s="55"/>
      <c r="PL8" s="55"/>
      <c r="PM8" s="55"/>
      <c r="PN8" s="55"/>
      <c r="PO8" s="55"/>
      <c r="PP8" s="55"/>
      <c r="PQ8" s="55"/>
      <c r="PR8" s="55"/>
      <c r="PS8" s="55"/>
      <c r="PT8" s="55"/>
      <c r="PU8" s="55"/>
      <c r="PV8" s="55"/>
      <c r="PW8" s="55"/>
      <c r="PX8" s="55"/>
      <c r="PY8" s="55"/>
      <c r="PZ8" s="55"/>
      <c r="QA8" s="55"/>
      <c r="QB8" s="55"/>
      <c r="QC8" s="55"/>
      <c r="QD8" s="55"/>
      <c r="QE8" s="55"/>
      <c r="QF8" s="55"/>
      <c r="QG8" s="55"/>
      <c r="QH8" s="55"/>
      <c r="QI8" s="55"/>
      <c r="QJ8" s="55"/>
      <c r="QK8" s="55"/>
      <c r="QL8" s="55"/>
      <c r="QM8" s="55"/>
      <c r="QN8" s="55"/>
      <c r="QO8" s="55"/>
      <c r="QP8" s="55"/>
      <c r="QQ8" s="55"/>
      <c r="QR8" s="55"/>
      <c r="QS8" s="55"/>
      <c r="QT8" s="55"/>
      <c r="QU8" s="55"/>
      <c r="QV8" s="55"/>
      <c r="QW8" s="55"/>
      <c r="QX8" s="55"/>
      <c r="QY8" s="55"/>
      <c r="QZ8" s="55"/>
      <c r="RA8" s="55"/>
      <c r="RB8" s="55"/>
      <c r="RC8" s="55"/>
      <c r="RD8" s="55"/>
      <c r="RE8" s="55"/>
      <c r="RF8" s="55"/>
      <c r="RG8" s="55"/>
      <c r="RH8" s="55"/>
      <c r="RI8" s="55"/>
      <c r="RJ8" s="55"/>
      <c r="RK8" s="55"/>
      <c r="RL8" s="55"/>
      <c r="RM8" s="55"/>
      <c r="RN8" s="55"/>
      <c r="RO8" s="55"/>
      <c r="RP8" s="55"/>
      <c r="RQ8" s="55"/>
      <c r="RR8" s="55"/>
      <c r="RS8" s="55"/>
      <c r="RT8" s="55"/>
      <c r="RU8" s="55"/>
      <c r="RV8" s="55"/>
      <c r="RW8" s="55"/>
      <c r="RX8" s="55"/>
      <c r="RY8" s="55"/>
      <c r="RZ8" s="55"/>
      <c r="SA8" s="55"/>
      <c r="SB8" s="55"/>
      <c r="SC8" s="55"/>
      <c r="SD8" s="55"/>
      <c r="SE8" s="55"/>
      <c r="SF8" s="55"/>
      <c r="SG8" s="55"/>
      <c r="SH8" s="55"/>
      <c r="SI8" s="55"/>
      <c r="SJ8" s="55"/>
      <c r="SK8" s="55"/>
      <c r="SL8" s="55"/>
      <c r="SM8" s="55"/>
      <c r="SN8" s="55"/>
      <c r="SO8" s="55"/>
      <c r="SP8" s="55"/>
      <c r="SQ8" s="55"/>
      <c r="SR8" s="55"/>
      <c r="SS8" s="55"/>
      <c r="ST8" s="55"/>
      <c r="SU8" s="55"/>
      <c r="SV8" s="55"/>
      <c r="SW8" s="55"/>
      <c r="SX8" s="55"/>
      <c r="SY8" s="55"/>
      <c r="SZ8" s="55"/>
      <c r="TA8" s="55"/>
      <c r="TB8" s="55"/>
      <c r="TC8" s="55"/>
      <c r="TD8" s="55"/>
      <c r="TE8" s="55"/>
      <c r="TF8" s="55"/>
      <c r="TG8" s="55"/>
      <c r="TH8" s="55"/>
      <c r="TI8" s="55"/>
      <c r="TJ8" s="55"/>
      <c r="TK8" s="55"/>
      <c r="TL8" s="55"/>
      <c r="TM8" s="55"/>
      <c r="TN8" s="55"/>
      <c r="TO8" s="55"/>
      <c r="TP8" s="55"/>
      <c r="TQ8" s="55"/>
      <c r="TR8" s="55"/>
      <c r="TS8" s="55"/>
      <c r="TT8" s="55"/>
      <c r="TU8" s="55"/>
      <c r="TV8" s="55"/>
      <c r="TW8" s="55"/>
      <c r="TX8" s="55"/>
      <c r="TY8" s="55"/>
      <c r="TZ8" s="55"/>
      <c r="UA8" s="55"/>
      <c r="UB8" s="55"/>
      <c r="UC8" s="55"/>
      <c r="UD8" s="55"/>
      <c r="UE8" s="55"/>
      <c r="UF8" s="55"/>
      <c r="UG8" s="55"/>
      <c r="UH8" s="55"/>
      <c r="UI8" s="55"/>
      <c r="UJ8" s="55"/>
      <c r="UK8" s="55"/>
      <c r="UL8" s="55"/>
      <c r="UM8" s="55"/>
      <c r="UN8" s="55"/>
      <c r="UO8" s="55"/>
      <c r="UP8" s="55"/>
      <c r="UQ8" s="55"/>
      <c r="UR8" s="55"/>
      <c r="US8" s="55"/>
      <c r="UT8" s="55"/>
      <c r="UU8" s="55"/>
      <c r="UV8" s="55"/>
      <c r="UW8" s="55"/>
      <c r="UX8" s="55"/>
      <c r="UY8" s="55"/>
      <c r="UZ8" s="55"/>
      <c r="VA8" s="55"/>
      <c r="VB8" s="55"/>
      <c r="VC8" s="55"/>
      <c r="VD8" s="55"/>
      <c r="VE8" s="55"/>
      <c r="VF8" s="55"/>
      <c r="VG8" s="55"/>
      <c r="VH8" s="55"/>
      <c r="VI8" s="55"/>
      <c r="VJ8" s="55"/>
      <c r="VK8" s="55"/>
      <c r="VL8" s="55"/>
      <c r="VM8" s="55"/>
      <c r="VN8" s="55"/>
      <c r="VO8" s="55"/>
      <c r="VP8" s="55"/>
      <c r="VQ8" s="55"/>
      <c r="VR8" s="55"/>
      <c r="VS8" s="55"/>
      <c r="VT8" s="55"/>
      <c r="VU8" s="55"/>
      <c r="VV8" s="55"/>
      <c r="VW8" s="55"/>
      <c r="VX8" s="55"/>
      <c r="VY8" s="55"/>
      <c r="VZ8" s="55"/>
      <c r="WA8" s="55"/>
      <c r="WB8" s="55"/>
      <c r="WC8" s="55"/>
      <c r="WD8" s="55"/>
      <c r="WE8" s="55"/>
      <c r="WF8" s="55"/>
      <c r="WG8" s="55"/>
      <c r="WH8" s="55"/>
      <c r="WI8" s="55"/>
      <c r="WJ8" s="55"/>
      <c r="WK8" s="55"/>
      <c r="WL8" s="55"/>
      <c r="WM8" s="55"/>
      <c r="WN8" s="55"/>
      <c r="WO8" s="55"/>
      <c r="WP8" s="55"/>
      <c r="WQ8" s="55"/>
      <c r="WR8" s="55"/>
      <c r="WS8" s="55"/>
      <c r="WT8" s="55"/>
      <c r="WU8" s="55"/>
      <c r="WV8" s="55"/>
      <c r="WW8" s="55"/>
      <c r="WX8" s="55"/>
      <c r="WY8" s="55"/>
      <c r="WZ8" s="55"/>
      <c r="XA8" s="55"/>
      <c r="XB8" s="55"/>
      <c r="XC8" s="55"/>
      <c r="XD8" s="55"/>
      <c r="XE8" s="55"/>
      <c r="XF8" s="55"/>
      <c r="XG8" s="55"/>
      <c r="XH8" s="55"/>
      <c r="XI8" s="55"/>
      <c r="XJ8" s="55"/>
      <c r="XK8" s="55"/>
      <c r="XL8" s="55"/>
      <c r="XM8" s="55"/>
      <c r="XN8" s="55"/>
      <c r="XO8" s="55"/>
      <c r="XP8" s="55"/>
      <c r="XQ8" s="55"/>
      <c r="XR8" s="55"/>
      <c r="XS8" s="55"/>
      <c r="XT8" s="55"/>
      <c r="XU8" s="55"/>
      <c r="XV8" s="55"/>
      <c r="XW8" s="55"/>
      <c r="XX8" s="55"/>
      <c r="XY8" s="55"/>
      <c r="XZ8" s="55"/>
      <c r="YA8" s="55"/>
      <c r="YB8" s="55"/>
      <c r="YC8" s="55"/>
      <c r="YD8" s="55"/>
      <c r="YE8" s="55"/>
      <c r="YF8" s="55"/>
      <c r="YG8" s="55"/>
      <c r="YH8" s="55"/>
      <c r="YI8" s="55"/>
      <c r="YJ8" s="55"/>
      <c r="YK8" s="55"/>
      <c r="YL8" s="55"/>
      <c r="YM8" s="55"/>
      <c r="YN8" s="55"/>
      <c r="YO8" s="55"/>
      <c r="YP8" s="55"/>
      <c r="YQ8" s="55"/>
      <c r="YR8" s="55"/>
      <c r="YS8" s="55"/>
      <c r="YT8" s="55"/>
      <c r="YU8" s="55"/>
      <c r="YV8" s="55"/>
      <c r="YW8" s="55"/>
      <c r="YX8" s="55"/>
      <c r="YY8" s="55"/>
      <c r="YZ8" s="55"/>
      <c r="ZA8" s="55"/>
      <c r="ZB8" s="55"/>
      <c r="ZC8" s="55"/>
      <c r="ZD8" s="55"/>
      <c r="ZE8" s="55"/>
      <c r="ZF8" s="55"/>
      <c r="ZG8" s="55"/>
      <c r="ZH8" s="55"/>
      <c r="ZI8" s="55"/>
      <c r="ZJ8" s="55"/>
      <c r="ZK8" s="55"/>
      <c r="ZL8" s="55"/>
      <c r="ZM8" s="55"/>
      <c r="ZN8" s="55"/>
      <c r="ZO8" s="55"/>
      <c r="ZP8" s="55"/>
      <c r="ZQ8" s="55"/>
      <c r="ZR8" s="55"/>
      <c r="ZS8" s="55"/>
      <c r="ZT8" s="55"/>
      <c r="ZU8" s="55"/>
      <c r="ZV8" s="55"/>
      <c r="ZW8" s="55"/>
      <c r="ZX8" s="55"/>
      <c r="ZY8" s="55"/>
      <c r="ZZ8" s="55"/>
      <c r="AAA8" s="55"/>
      <c r="AAB8" s="55"/>
      <c r="AAC8" s="55"/>
      <c r="AAD8" s="55"/>
      <c r="AAE8" s="55"/>
      <c r="AAF8" s="55"/>
      <c r="AAG8" s="55"/>
      <c r="AAH8" s="55"/>
      <c r="AAI8" s="55"/>
      <c r="AAJ8" s="55"/>
      <c r="AAK8" s="55"/>
      <c r="AAL8" s="55"/>
      <c r="AAM8" s="55"/>
      <c r="AAN8" s="55"/>
      <c r="AAO8" s="55"/>
      <c r="AAP8" s="55"/>
      <c r="AAQ8" s="55"/>
      <c r="AAR8" s="55"/>
      <c r="AAS8" s="55"/>
      <c r="AAT8" s="55"/>
      <c r="AAU8" s="55"/>
      <c r="AAV8" s="55"/>
      <c r="AAW8" s="55"/>
      <c r="AAX8" s="55"/>
      <c r="AAY8" s="55"/>
      <c r="AAZ8" s="55"/>
      <c r="ABA8" s="55"/>
      <c r="ABB8" s="55"/>
      <c r="ABC8" s="55"/>
      <c r="ABD8" s="55"/>
      <c r="ABE8" s="55"/>
      <c r="ABF8" s="55"/>
      <c r="ABG8" s="55"/>
      <c r="ABH8" s="55"/>
      <c r="ABI8" s="55"/>
      <c r="ABJ8" s="55"/>
      <c r="ABK8" s="55"/>
      <c r="ABL8" s="55"/>
      <c r="ABM8" s="55"/>
      <c r="ABN8" s="55"/>
      <c r="ABO8" s="55"/>
      <c r="ABP8" s="55"/>
      <c r="ABQ8" s="55"/>
      <c r="ABR8" s="55"/>
      <c r="ABS8" s="55"/>
      <c r="ABT8" s="55"/>
      <c r="ABU8" s="55"/>
      <c r="ABV8" s="55"/>
      <c r="ABW8" s="55"/>
      <c r="ABX8" s="55"/>
      <c r="ABY8" s="55"/>
      <c r="ABZ8" s="55"/>
      <c r="ACA8" s="55"/>
    </row>
    <row r="9" spans="1:755" s="5" customFormat="1" ht="6" customHeight="1" x14ac:dyDescent="0.25">
      <c r="A9" s="55"/>
      <c r="B9" s="55"/>
      <c r="C9" s="55"/>
      <c r="D9" s="55"/>
      <c r="E9" s="55"/>
      <c r="F9" s="55"/>
      <c r="G9" s="55"/>
      <c r="H9" s="55"/>
      <c r="I9" s="55"/>
      <c r="J9" s="55"/>
      <c r="K9" s="55"/>
      <c r="L9" s="55"/>
      <c r="M9" s="16"/>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c r="IW9" s="55"/>
      <c r="IX9" s="55"/>
      <c r="IY9" s="55"/>
      <c r="IZ9" s="55"/>
      <c r="JA9" s="55"/>
      <c r="JB9" s="55"/>
      <c r="JC9" s="55"/>
      <c r="JD9" s="55"/>
      <c r="JE9" s="55"/>
      <c r="JF9" s="55"/>
      <c r="JG9" s="55"/>
      <c r="JH9" s="55"/>
      <c r="JI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5"/>
      <c r="LD9" s="55"/>
      <c r="LE9" s="55"/>
      <c r="LF9" s="55"/>
      <c r="LG9" s="55"/>
      <c r="LH9" s="55"/>
      <c r="LI9" s="55"/>
      <c r="LJ9" s="55"/>
      <c r="LK9" s="55"/>
      <c r="LL9" s="55"/>
      <c r="LM9" s="55"/>
      <c r="LN9" s="55"/>
      <c r="LO9" s="55"/>
      <c r="LP9" s="55"/>
      <c r="LQ9" s="55"/>
      <c r="LR9" s="55"/>
      <c r="LS9" s="55"/>
      <c r="LT9" s="55"/>
      <c r="LU9" s="55"/>
      <c r="LV9" s="55"/>
      <c r="LW9" s="55"/>
      <c r="LX9" s="55"/>
      <c r="LY9" s="55"/>
      <c r="LZ9" s="55"/>
      <c r="MA9" s="55"/>
      <c r="MB9" s="55"/>
      <c r="MC9" s="55"/>
      <c r="MD9" s="55"/>
      <c r="ME9" s="55"/>
      <c r="MF9" s="55"/>
      <c r="MG9" s="55"/>
      <c r="MH9" s="55"/>
      <c r="MI9" s="55"/>
      <c r="MJ9" s="55"/>
      <c r="MK9" s="55"/>
      <c r="ML9" s="55"/>
      <c r="MM9" s="55"/>
      <c r="MN9" s="55"/>
      <c r="MO9" s="55"/>
      <c r="MP9" s="55"/>
      <c r="MQ9" s="55"/>
      <c r="MR9" s="55"/>
      <c r="MS9" s="55"/>
      <c r="MT9" s="55"/>
      <c r="MU9" s="55"/>
      <c r="MV9" s="55"/>
      <c r="MW9" s="55"/>
      <c r="MX9" s="55"/>
      <c r="MY9" s="55"/>
      <c r="MZ9" s="55"/>
      <c r="NA9" s="55"/>
      <c r="NB9" s="55"/>
      <c r="NC9" s="55"/>
      <c r="ND9" s="55"/>
      <c r="NE9" s="55"/>
      <c r="NF9" s="55"/>
      <c r="NG9" s="55"/>
      <c r="NH9" s="55"/>
      <c r="NI9" s="55"/>
      <c r="NJ9" s="55"/>
      <c r="NK9" s="55"/>
      <c r="NL9" s="55"/>
      <c r="NM9" s="55"/>
      <c r="NN9" s="55"/>
      <c r="NO9" s="55"/>
      <c r="NP9" s="55"/>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c r="RZ9" s="55"/>
      <c r="SA9" s="55"/>
      <c r="SB9" s="55"/>
      <c r="SC9" s="55"/>
      <c r="SD9" s="55"/>
      <c r="SE9" s="55"/>
      <c r="SF9" s="55"/>
      <c r="SG9" s="55"/>
      <c r="SH9" s="55"/>
      <c r="SI9" s="55"/>
      <c r="SJ9" s="55"/>
      <c r="SK9" s="55"/>
      <c r="SL9" s="55"/>
      <c r="SM9" s="55"/>
      <c r="SN9" s="55"/>
      <c r="SO9" s="55"/>
      <c r="SP9" s="55"/>
      <c r="SQ9" s="55"/>
      <c r="SR9" s="55"/>
      <c r="SS9" s="55"/>
      <c r="ST9" s="55"/>
      <c r="SU9" s="55"/>
      <c r="SV9" s="55"/>
      <c r="SW9" s="55"/>
      <c r="SX9" s="55"/>
      <c r="SY9" s="55"/>
      <c r="SZ9" s="55"/>
      <c r="TA9" s="55"/>
      <c r="TB9" s="55"/>
      <c r="TC9" s="55"/>
      <c r="TD9" s="55"/>
      <c r="TE9" s="55"/>
      <c r="TF9" s="55"/>
      <c r="TG9" s="55"/>
      <c r="TH9" s="55"/>
      <c r="TI9" s="55"/>
      <c r="TJ9" s="55"/>
      <c r="TK9" s="55"/>
      <c r="TL9" s="55"/>
      <c r="TM9" s="55"/>
      <c r="TN9" s="55"/>
      <c r="TO9" s="55"/>
      <c r="TP9" s="55"/>
      <c r="TQ9" s="55"/>
      <c r="TR9" s="55"/>
      <c r="TS9" s="55"/>
      <c r="TT9" s="55"/>
      <c r="TU9" s="55"/>
      <c r="TV9" s="55"/>
      <c r="TW9" s="55"/>
      <c r="TX9" s="55"/>
      <c r="TY9" s="55"/>
      <c r="TZ9" s="55"/>
      <c r="UA9" s="55"/>
      <c r="UB9" s="55"/>
      <c r="UC9" s="55"/>
      <c r="UD9" s="55"/>
      <c r="UE9" s="55"/>
      <c r="UF9" s="55"/>
      <c r="UG9" s="55"/>
      <c r="UH9" s="55"/>
      <c r="UI9" s="55"/>
      <c r="UJ9" s="55"/>
      <c r="UK9" s="55"/>
      <c r="UL9" s="55"/>
      <c r="UM9" s="55"/>
      <c r="UN9" s="55"/>
      <c r="UO9" s="55"/>
      <c r="UP9" s="55"/>
      <c r="UQ9" s="55"/>
      <c r="UR9" s="55"/>
      <c r="US9" s="55"/>
      <c r="UT9" s="55"/>
      <c r="UU9" s="55"/>
      <c r="UV9" s="55"/>
      <c r="UW9" s="55"/>
      <c r="UX9" s="55"/>
      <c r="UY9" s="55"/>
      <c r="UZ9" s="55"/>
      <c r="VA9" s="55"/>
      <c r="VB9" s="55"/>
      <c r="VC9" s="55"/>
      <c r="VD9" s="55"/>
      <c r="VE9" s="55"/>
      <c r="VF9" s="55"/>
      <c r="VG9" s="55"/>
      <c r="VH9" s="55"/>
      <c r="VI9" s="55"/>
      <c r="VJ9" s="55"/>
      <c r="VK9" s="55"/>
      <c r="VL9" s="55"/>
      <c r="VM9" s="55"/>
      <c r="VN9" s="55"/>
      <c r="VO9" s="55"/>
      <c r="VP9" s="55"/>
      <c r="VQ9" s="55"/>
      <c r="VR9" s="55"/>
      <c r="VS9" s="55"/>
      <c r="VT9" s="55"/>
      <c r="VU9" s="55"/>
      <c r="VV9" s="55"/>
      <c r="VW9" s="55"/>
      <c r="VX9" s="55"/>
      <c r="VY9" s="55"/>
      <c r="VZ9" s="55"/>
      <c r="WA9" s="55"/>
      <c r="WB9" s="55"/>
      <c r="WC9" s="55"/>
      <c r="WD9" s="55"/>
      <c r="WE9" s="55"/>
      <c r="WF9" s="55"/>
      <c r="WG9" s="55"/>
      <c r="WH9" s="55"/>
      <c r="WI9" s="55"/>
      <c r="WJ9" s="55"/>
      <c r="WK9" s="55"/>
      <c r="WL9" s="55"/>
      <c r="WM9" s="55"/>
      <c r="WN9" s="55"/>
      <c r="WO9" s="55"/>
      <c r="WP9" s="55"/>
      <c r="WQ9" s="55"/>
      <c r="WR9" s="55"/>
      <c r="WS9" s="55"/>
      <c r="WT9" s="55"/>
      <c r="WU9" s="55"/>
      <c r="WV9" s="55"/>
      <c r="WW9" s="55"/>
      <c r="WX9" s="55"/>
      <c r="WY9" s="55"/>
      <c r="WZ9" s="55"/>
      <c r="XA9" s="55"/>
      <c r="XB9" s="55"/>
      <c r="XC9" s="55"/>
      <c r="XD9" s="55"/>
      <c r="XE9" s="55"/>
      <c r="XF9" s="55"/>
      <c r="XG9" s="55"/>
      <c r="XH9" s="55"/>
      <c r="XI9" s="55"/>
      <c r="XJ9" s="55"/>
      <c r="XK9" s="55"/>
      <c r="XL9" s="55"/>
      <c r="XM9" s="55"/>
      <c r="XN9" s="55"/>
      <c r="XO9" s="55"/>
      <c r="XP9" s="55"/>
      <c r="XQ9" s="55"/>
      <c r="XR9" s="55"/>
      <c r="XS9" s="55"/>
      <c r="XT9" s="55"/>
      <c r="XU9" s="55"/>
      <c r="XV9" s="55"/>
      <c r="XW9" s="55"/>
      <c r="XX9" s="55"/>
      <c r="XY9" s="55"/>
      <c r="XZ9" s="55"/>
      <c r="YA9" s="55"/>
      <c r="YB9" s="55"/>
      <c r="YC9" s="55"/>
      <c r="YD9" s="55"/>
      <c r="YE9" s="55"/>
      <c r="YF9" s="55"/>
      <c r="YG9" s="55"/>
      <c r="YH9" s="55"/>
      <c r="YI9" s="55"/>
      <c r="YJ9" s="55"/>
      <c r="YK9" s="55"/>
      <c r="YL9" s="55"/>
      <c r="YM9" s="55"/>
      <c r="YN9" s="55"/>
      <c r="YO9" s="55"/>
      <c r="YP9" s="55"/>
      <c r="YQ9" s="55"/>
      <c r="YR9" s="55"/>
      <c r="YS9" s="55"/>
      <c r="YT9" s="55"/>
      <c r="YU9" s="55"/>
      <c r="YV9" s="55"/>
      <c r="YW9" s="55"/>
      <c r="YX9" s="55"/>
      <c r="YY9" s="55"/>
      <c r="YZ9" s="55"/>
      <c r="ZA9" s="55"/>
      <c r="ZB9" s="55"/>
      <c r="ZC9" s="55"/>
      <c r="ZD9" s="55"/>
      <c r="ZE9" s="55"/>
      <c r="ZF9" s="55"/>
      <c r="ZG9" s="55"/>
      <c r="ZH9" s="55"/>
      <c r="ZI9" s="55"/>
      <c r="ZJ9" s="55"/>
      <c r="ZK9" s="55"/>
      <c r="ZL9" s="55"/>
      <c r="ZM9" s="55"/>
      <c r="ZN9" s="55"/>
      <c r="ZO9" s="55"/>
      <c r="ZP9" s="55"/>
      <c r="ZQ9" s="55"/>
      <c r="ZR9" s="55"/>
      <c r="ZS9" s="55"/>
      <c r="ZT9" s="55"/>
      <c r="ZU9" s="55"/>
      <c r="ZV9" s="55"/>
      <c r="ZW9" s="55"/>
      <c r="ZX9" s="55"/>
      <c r="ZY9" s="55"/>
      <c r="ZZ9" s="55"/>
      <c r="AAA9" s="55"/>
      <c r="AAB9" s="55"/>
      <c r="AAC9" s="55"/>
      <c r="AAD9" s="55"/>
      <c r="AAE9" s="55"/>
      <c r="AAF9" s="55"/>
      <c r="AAG9" s="55"/>
      <c r="AAH9" s="55"/>
      <c r="AAI9" s="55"/>
      <c r="AAJ9" s="55"/>
      <c r="AAK9" s="55"/>
      <c r="AAL9" s="55"/>
      <c r="AAM9" s="55"/>
      <c r="AAN9" s="55"/>
      <c r="AAO9" s="55"/>
      <c r="AAP9" s="55"/>
      <c r="AAQ9" s="55"/>
      <c r="AAR9" s="55"/>
      <c r="AAS9" s="55"/>
      <c r="AAT9" s="55"/>
      <c r="AAU9" s="55"/>
      <c r="AAV9" s="55"/>
      <c r="AAW9" s="55"/>
      <c r="AAX9" s="55"/>
      <c r="AAY9" s="55"/>
      <c r="AAZ9" s="55"/>
      <c r="ABA9" s="55"/>
      <c r="ABB9" s="55"/>
      <c r="ABC9" s="55"/>
      <c r="ABD9" s="55"/>
      <c r="ABE9" s="55"/>
      <c r="ABF9" s="55"/>
      <c r="ABG9" s="55"/>
      <c r="ABH9" s="55"/>
      <c r="ABI9" s="55"/>
      <c r="ABJ9" s="55"/>
      <c r="ABK9" s="55"/>
      <c r="ABL9" s="55"/>
      <c r="ABM9" s="55"/>
      <c r="ABN9" s="55"/>
      <c r="ABO9" s="55"/>
      <c r="ABP9" s="55"/>
      <c r="ABQ9" s="55"/>
      <c r="ABR9" s="55"/>
      <c r="ABS9" s="55"/>
      <c r="ABT9" s="55"/>
      <c r="ABU9" s="55"/>
      <c r="ABV9" s="55"/>
      <c r="ABW9" s="55"/>
      <c r="ABX9" s="55"/>
      <c r="ABY9" s="55"/>
      <c r="ABZ9" s="55"/>
      <c r="ACA9" s="55"/>
    </row>
    <row r="10" spans="1:755" s="5" customFormat="1" ht="2.25" customHeight="1" thickBot="1" x14ac:dyDescent="0.3">
      <c r="A10" s="248"/>
      <c r="B10" s="248"/>
      <c r="C10" s="67"/>
      <c r="D10" s="67"/>
      <c r="E10" s="67"/>
      <c r="F10" s="249"/>
      <c r="G10" s="249"/>
      <c r="H10" s="249"/>
      <c r="I10" s="249"/>
      <c r="J10" s="249"/>
      <c r="K10" s="249"/>
      <c r="L10" s="68"/>
      <c r="M10" s="68"/>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row>
    <row r="11" spans="1:755" s="8" customFormat="1" ht="18.75" customHeight="1" x14ac:dyDescent="0.25">
      <c r="A11" s="245" t="s">
        <v>24</v>
      </c>
      <c r="B11" s="246"/>
      <c r="C11" s="246"/>
      <c r="D11" s="246"/>
      <c r="E11" s="246"/>
      <c r="F11" s="246"/>
      <c r="G11" s="246"/>
      <c r="H11" s="246"/>
      <c r="I11" s="246"/>
      <c r="J11" s="246"/>
      <c r="K11" s="246"/>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241" t="s">
        <v>24</v>
      </c>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c r="EN11" s="241"/>
      <c r="EO11" s="241"/>
      <c r="EP11" s="242"/>
    </row>
    <row r="12" spans="1:755" s="8" customFormat="1" ht="1.1499999999999999" customHeight="1" x14ac:dyDescent="0.25">
      <c r="A12" s="193"/>
      <c r="B12" s="194"/>
      <c r="C12" s="194"/>
      <c r="D12" s="194"/>
      <c r="E12" s="194"/>
      <c r="F12" s="194"/>
      <c r="G12" s="195"/>
      <c r="H12" s="194"/>
      <c r="I12" s="195"/>
      <c r="J12" s="194"/>
      <c r="K12" s="194"/>
      <c r="L12" s="194"/>
      <c r="M12" s="194"/>
      <c r="N12" s="196">
        <f ca="1">($H$7-WEEKDAY($H$7,2)+1)</f>
        <v>42275</v>
      </c>
      <c r="O12" s="196">
        <f ca="1">N12+1</f>
        <v>42276</v>
      </c>
      <c r="P12" s="196">
        <f t="shared" ref="P12:CA12" ca="1" si="0">O12+1</f>
        <v>42277</v>
      </c>
      <c r="Q12" s="196">
        <f t="shared" ca="1" si="0"/>
        <v>42278</v>
      </c>
      <c r="R12" s="196">
        <f t="shared" ca="1" si="0"/>
        <v>42279</v>
      </c>
      <c r="S12" s="196">
        <f t="shared" ca="1" si="0"/>
        <v>42280</v>
      </c>
      <c r="T12" s="196">
        <f t="shared" ca="1" si="0"/>
        <v>42281</v>
      </c>
      <c r="U12" s="196">
        <f t="shared" ca="1" si="0"/>
        <v>42282</v>
      </c>
      <c r="V12" s="196">
        <f t="shared" ca="1" si="0"/>
        <v>42283</v>
      </c>
      <c r="W12" s="196">
        <f t="shared" ca="1" si="0"/>
        <v>42284</v>
      </c>
      <c r="X12" s="196">
        <f t="shared" ca="1" si="0"/>
        <v>42285</v>
      </c>
      <c r="Y12" s="196">
        <f t="shared" ca="1" si="0"/>
        <v>42286</v>
      </c>
      <c r="Z12" s="196">
        <f t="shared" ca="1" si="0"/>
        <v>42287</v>
      </c>
      <c r="AA12" s="196">
        <f t="shared" ca="1" si="0"/>
        <v>42288</v>
      </c>
      <c r="AB12" s="196">
        <f t="shared" ca="1" si="0"/>
        <v>42289</v>
      </c>
      <c r="AC12" s="196">
        <f t="shared" ca="1" si="0"/>
        <v>42290</v>
      </c>
      <c r="AD12" s="196">
        <f t="shared" ca="1" si="0"/>
        <v>42291</v>
      </c>
      <c r="AE12" s="196">
        <f t="shared" ca="1" si="0"/>
        <v>42292</v>
      </c>
      <c r="AF12" s="196">
        <f t="shared" ca="1" si="0"/>
        <v>42293</v>
      </c>
      <c r="AG12" s="196">
        <f t="shared" ca="1" si="0"/>
        <v>42294</v>
      </c>
      <c r="AH12" s="196">
        <f t="shared" ca="1" si="0"/>
        <v>42295</v>
      </c>
      <c r="AI12" s="196">
        <f t="shared" ca="1" si="0"/>
        <v>42296</v>
      </c>
      <c r="AJ12" s="196">
        <f t="shared" ca="1" si="0"/>
        <v>42297</v>
      </c>
      <c r="AK12" s="196">
        <f t="shared" ca="1" si="0"/>
        <v>42298</v>
      </c>
      <c r="AL12" s="196">
        <f t="shared" ca="1" si="0"/>
        <v>42299</v>
      </c>
      <c r="AM12" s="196">
        <f t="shared" ca="1" si="0"/>
        <v>42300</v>
      </c>
      <c r="AN12" s="196">
        <f t="shared" ca="1" si="0"/>
        <v>42301</v>
      </c>
      <c r="AO12" s="196">
        <f t="shared" ca="1" si="0"/>
        <v>42302</v>
      </c>
      <c r="AP12" s="196">
        <f t="shared" ca="1" si="0"/>
        <v>42303</v>
      </c>
      <c r="AQ12" s="196">
        <f t="shared" ca="1" si="0"/>
        <v>42304</v>
      </c>
      <c r="AR12" s="196">
        <f t="shared" ca="1" si="0"/>
        <v>42305</v>
      </c>
      <c r="AS12" s="196">
        <f t="shared" ca="1" si="0"/>
        <v>42306</v>
      </c>
      <c r="AT12" s="196">
        <f t="shared" ca="1" si="0"/>
        <v>42307</v>
      </c>
      <c r="AU12" s="196">
        <f t="shared" ca="1" si="0"/>
        <v>42308</v>
      </c>
      <c r="AV12" s="196">
        <f t="shared" ca="1" si="0"/>
        <v>42309</v>
      </c>
      <c r="AW12" s="196">
        <f t="shared" ca="1" si="0"/>
        <v>42310</v>
      </c>
      <c r="AX12" s="196">
        <f t="shared" ca="1" si="0"/>
        <v>42311</v>
      </c>
      <c r="AY12" s="196">
        <f t="shared" ca="1" si="0"/>
        <v>42312</v>
      </c>
      <c r="AZ12" s="196">
        <f t="shared" ca="1" si="0"/>
        <v>42313</v>
      </c>
      <c r="BA12" s="196">
        <f t="shared" ca="1" si="0"/>
        <v>42314</v>
      </c>
      <c r="BB12" s="196">
        <f t="shared" ca="1" si="0"/>
        <v>42315</v>
      </c>
      <c r="BC12" s="196">
        <f t="shared" ca="1" si="0"/>
        <v>42316</v>
      </c>
      <c r="BD12" s="196">
        <f t="shared" ca="1" si="0"/>
        <v>42317</v>
      </c>
      <c r="BE12" s="196">
        <f t="shared" ca="1" si="0"/>
        <v>42318</v>
      </c>
      <c r="BF12" s="196">
        <f t="shared" ca="1" si="0"/>
        <v>42319</v>
      </c>
      <c r="BG12" s="196">
        <f t="shared" ca="1" si="0"/>
        <v>42320</v>
      </c>
      <c r="BH12" s="196">
        <f t="shared" ca="1" si="0"/>
        <v>42321</v>
      </c>
      <c r="BI12" s="196">
        <f t="shared" ca="1" si="0"/>
        <v>42322</v>
      </c>
      <c r="BJ12" s="196">
        <f t="shared" ca="1" si="0"/>
        <v>42323</v>
      </c>
      <c r="BK12" s="196">
        <f t="shared" ca="1" si="0"/>
        <v>42324</v>
      </c>
      <c r="BL12" s="196">
        <f t="shared" ca="1" si="0"/>
        <v>42325</v>
      </c>
      <c r="BM12" s="196">
        <f t="shared" ca="1" si="0"/>
        <v>42326</v>
      </c>
      <c r="BN12" s="196">
        <f t="shared" ca="1" si="0"/>
        <v>42327</v>
      </c>
      <c r="BO12" s="196">
        <f t="shared" ca="1" si="0"/>
        <v>42328</v>
      </c>
      <c r="BP12" s="196">
        <f t="shared" ca="1" si="0"/>
        <v>42329</v>
      </c>
      <c r="BQ12" s="196">
        <f t="shared" ca="1" si="0"/>
        <v>42330</v>
      </c>
      <c r="BR12" s="196">
        <f t="shared" ca="1" si="0"/>
        <v>42331</v>
      </c>
      <c r="BS12" s="196">
        <f t="shared" ca="1" si="0"/>
        <v>42332</v>
      </c>
      <c r="BT12" s="196">
        <f t="shared" ca="1" si="0"/>
        <v>42333</v>
      </c>
      <c r="BU12" s="196">
        <f t="shared" ca="1" si="0"/>
        <v>42334</v>
      </c>
      <c r="BV12" s="196">
        <f t="shared" ca="1" si="0"/>
        <v>42335</v>
      </c>
      <c r="BW12" s="196">
        <f t="shared" ca="1" si="0"/>
        <v>42336</v>
      </c>
      <c r="BX12" s="196">
        <f t="shared" ca="1" si="0"/>
        <v>42337</v>
      </c>
      <c r="BY12" s="196">
        <f t="shared" ca="1" si="0"/>
        <v>42338</v>
      </c>
      <c r="BZ12" s="196">
        <f t="shared" ca="1" si="0"/>
        <v>42339</v>
      </c>
      <c r="CA12" s="196">
        <f t="shared" ca="1" si="0"/>
        <v>42340</v>
      </c>
      <c r="CB12" s="196">
        <f t="shared" ref="CB12:EM12" ca="1" si="1">CA12+1</f>
        <v>42341</v>
      </c>
      <c r="CC12" s="196">
        <f t="shared" ca="1" si="1"/>
        <v>42342</v>
      </c>
      <c r="CD12" s="196">
        <f t="shared" ca="1" si="1"/>
        <v>42343</v>
      </c>
      <c r="CE12" s="196">
        <f t="shared" ca="1" si="1"/>
        <v>42344</v>
      </c>
      <c r="CF12" s="196">
        <f t="shared" ca="1" si="1"/>
        <v>42345</v>
      </c>
      <c r="CG12" s="196">
        <f t="shared" ca="1" si="1"/>
        <v>42346</v>
      </c>
      <c r="CH12" s="196">
        <f t="shared" ca="1" si="1"/>
        <v>42347</v>
      </c>
      <c r="CI12" s="196">
        <f t="shared" ca="1" si="1"/>
        <v>42348</v>
      </c>
      <c r="CJ12" s="196">
        <f t="shared" ca="1" si="1"/>
        <v>42349</v>
      </c>
      <c r="CK12" s="196">
        <f t="shared" ca="1" si="1"/>
        <v>42350</v>
      </c>
      <c r="CL12" s="196">
        <f t="shared" ca="1" si="1"/>
        <v>42351</v>
      </c>
      <c r="CM12" s="196">
        <f t="shared" ca="1" si="1"/>
        <v>42352</v>
      </c>
      <c r="CN12" s="196">
        <f t="shared" ca="1" si="1"/>
        <v>42353</v>
      </c>
      <c r="CO12" s="196">
        <f t="shared" ca="1" si="1"/>
        <v>42354</v>
      </c>
      <c r="CP12" s="196">
        <f t="shared" ca="1" si="1"/>
        <v>42355</v>
      </c>
      <c r="CQ12" s="196">
        <f t="shared" ca="1" si="1"/>
        <v>42356</v>
      </c>
      <c r="CR12" s="196">
        <f t="shared" ca="1" si="1"/>
        <v>42357</v>
      </c>
      <c r="CS12" s="196">
        <f t="shared" ca="1" si="1"/>
        <v>42358</v>
      </c>
      <c r="CT12" s="196">
        <f t="shared" ca="1" si="1"/>
        <v>42359</v>
      </c>
      <c r="CU12" s="196">
        <f t="shared" ca="1" si="1"/>
        <v>42360</v>
      </c>
      <c r="CV12" s="196">
        <f t="shared" ca="1" si="1"/>
        <v>42361</v>
      </c>
      <c r="CW12" s="196">
        <f t="shared" ca="1" si="1"/>
        <v>42362</v>
      </c>
      <c r="CX12" s="196">
        <f t="shared" ca="1" si="1"/>
        <v>42363</v>
      </c>
      <c r="CY12" s="196">
        <f t="shared" ca="1" si="1"/>
        <v>42364</v>
      </c>
      <c r="CZ12" s="196">
        <f t="shared" ca="1" si="1"/>
        <v>42365</v>
      </c>
      <c r="DA12" s="196">
        <f t="shared" ca="1" si="1"/>
        <v>42366</v>
      </c>
      <c r="DB12" s="196">
        <f t="shared" ca="1" si="1"/>
        <v>42367</v>
      </c>
      <c r="DC12" s="196">
        <f t="shared" ca="1" si="1"/>
        <v>42368</v>
      </c>
      <c r="DD12" s="196">
        <f t="shared" ca="1" si="1"/>
        <v>42369</v>
      </c>
      <c r="DE12" s="196">
        <f t="shared" ca="1" si="1"/>
        <v>42370</v>
      </c>
      <c r="DF12" s="196">
        <f t="shared" ca="1" si="1"/>
        <v>42371</v>
      </c>
      <c r="DG12" s="196">
        <f t="shared" ca="1" si="1"/>
        <v>42372</v>
      </c>
      <c r="DH12" s="196">
        <f t="shared" ca="1" si="1"/>
        <v>42373</v>
      </c>
      <c r="DI12" s="196">
        <f t="shared" ca="1" si="1"/>
        <v>42374</v>
      </c>
      <c r="DJ12" s="196">
        <f t="shared" ca="1" si="1"/>
        <v>42375</v>
      </c>
      <c r="DK12" s="196">
        <f t="shared" ca="1" si="1"/>
        <v>42376</v>
      </c>
      <c r="DL12" s="196">
        <f t="shared" ca="1" si="1"/>
        <v>42377</v>
      </c>
      <c r="DM12" s="196">
        <f t="shared" ca="1" si="1"/>
        <v>42378</v>
      </c>
      <c r="DN12" s="196">
        <f t="shared" ca="1" si="1"/>
        <v>42379</v>
      </c>
      <c r="DO12" s="196">
        <f t="shared" ca="1" si="1"/>
        <v>42380</v>
      </c>
      <c r="DP12" s="196">
        <f t="shared" ca="1" si="1"/>
        <v>42381</v>
      </c>
      <c r="DQ12" s="196">
        <f t="shared" ca="1" si="1"/>
        <v>42382</v>
      </c>
      <c r="DR12" s="196">
        <f t="shared" ca="1" si="1"/>
        <v>42383</v>
      </c>
      <c r="DS12" s="196">
        <f t="shared" ca="1" si="1"/>
        <v>42384</v>
      </c>
      <c r="DT12" s="196">
        <f t="shared" ca="1" si="1"/>
        <v>42385</v>
      </c>
      <c r="DU12" s="196">
        <f t="shared" ca="1" si="1"/>
        <v>42386</v>
      </c>
      <c r="DV12" s="196">
        <f t="shared" ca="1" si="1"/>
        <v>42387</v>
      </c>
      <c r="DW12" s="196">
        <f t="shared" ca="1" si="1"/>
        <v>42388</v>
      </c>
      <c r="DX12" s="196">
        <f t="shared" ca="1" si="1"/>
        <v>42389</v>
      </c>
      <c r="DY12" s="196">
        <f t="shared" ca="1" si="1"/>
        <v>42390</v>
      </c>
      <c r="DZ12" s="196">
        <f t="shared" ca="1" si="1"/>
        <v>42391</v>
      </c>
      <c r="EA12" s="196">
        <f t="shared" ca="1" si="1"/>
        <v>42392</v>
      </c>
      <c r="EB12" s="196">
        <f t="shared" ca="1" si="1"/>
        <v>42393</v>
      </c>
      <c r="EC12" s="196">
        <f t="shared" ca="1" si="1"/>
        <v>42394</v>
      </c>
      <c r="ED12" s="196">
        <f t="shared" ca="1" si="1"/>
        <v>42395</v>
      </c>
      <c r="EE12" s="196">
        <f t="shared" ca="1" si="1"/>
        <v>42396</v>
      </c>
      <c r="EF12" s="196">
        <f t="shared" ca="1" si="1"/>
        <v>42397</v>
      </c>
      <c r="EG12" s="196">
        <f t="shared" ca="1" si="1"/>
        <v>42398</v>
      </c>
      <c r="EH12" s="196">
        <f t="shared" ca="1" si="1"/>
        <v>42399</v>
      </c>
      <c r="EI12" s="196">
        <f t="shared" ca="1" si="1"/>
        <v>42400</v>
      </c>
      <c r="EJ12" s="196">
        <f t="shared" ca="1" si="1"/>
        <v>42401</v>
      </c>
      <c r="EK12" s="196">
        <f t="shared" ca="1" si="1"/>
        <v>42402</v>
      </c>
      <c r="EL12" s="196">
        <f t="shared" ca="1" si="1"/>
        <v>42403</v>
      </c>
      <c r="EM12" s="196">
        <f t="shared" ca="1" si="1"/>
        <v>42404</v>
      </c>
      <c r="EN12" s="196">
        <f t="shared" ref="EN12:EP12" ca="1" si="2">EM12+1</f>
        <v>42405</v>
      </c>
      <c r="EO12" s="196">
        <f t="shared" ca="1" si="2"/>
        <v>42406</v>
      </c>
      <c r="EP12" s="197">
        <f t="shared" ca="1" si="2"/>
        <v>42407</v>
      </c>
    </row>
    <row r="13" spans="1:755" s="17" customFormat="1" ht="10.5" customHeight="1" x14ac:dyDescent="0.25">
      <c r="A13" s="168"/>
      <c r="B13" s="169"/>
      <c r="C13" s="169"/>
      <c r="D13" s="169"/>
      <c r="E13" s="169"/>
      <c r="F13" s="169"/>
      <c r="G13" s="170"/>
      <c r="H13" s="169"/>
      <c r="I13" s="170"/>
      <c r="J13" s="169"/>
      <c r="K13" s="169"/>
      <c r="L13" s="169"/>
      <c r="M13" s="169"/>
      <c r="N13" s="244" t="str">
        <f ca="1">"KW " &amp; TRUNC((N12-DATE(YEAR(N12+3-MOD(N12-2,7)),1,MOD(N12-2,7)-9))/7)</f>
        <v>KW 40</v>
      </c>
      <c r="O13" s="244"/>
      <c r="P13" s="244"/>
      <c r="Q13" s="244"/>
      <c r="R13" s="244"/>
      <c r="S13" s="171"/>
      <c r="T13" s="171"/>
      <c r="U13" s="244" t="str">
        <f t="shared" ref="U13" ca="1" si="3">"KW " &amp; TRUNC((U12-DATE(YEAR(U12+3-MOD(U12-2,7)),1,MOD(U12-2,7)-9))/7)</f>
        <v>KW 41</v>
      </c>
      <c r="V13" s="244"/>
      <c r="W13" s="244"/>
      <c r="X13" s="244"/>
      <c r="Y13" s="244"/>
      <c r="Z13" s="171"/>
      <c r="AA13" s="171"/>
      <c r="AB13" s="244" t="str">
        <f t="shared" ref="AB13" ca="1" si="4">"KW " &amp; TRUNC((AB12-DATE(YEAR(AB12+3-MOD(AB12-2,7)),1,MOD(AB12-2,7)-9))/7)</f>
        <v>KW 42</v>
      </c>
      <c r="AC13" s="244"/>
      <c r="AD13" s="244"/>
      <c r="AE13" s="244"/>
      <c r="AF13" s="244"/>
      <c r="AG13" s="171"/>
      <c r="AH13" s="171"/>
      <c r="AI13" s="244" t="str">
        <f t="shared" ref="AI13" ca="1" si="5">"KW " &amp; TRUNC((AI12-DATE(YEAR(AI12+3-MOD(AI12-2,7)),1,MOD(AI12-2,7)-9))/7)</f>
        <v>KW 43</v>
      </c>
      <c r="AJ13" s="244"/>
      <c r="AK13" s="244"/>
      <c r="AL13" s="244"/>
      <c r="AM13" s="244"/>
      <c r="AN13" s="171"/>
      <c r="AO13" s="171"/>
      <c r="AP13" s="244" t="str">
        <f t="shared" ref="AP13" ca="1" si="6">"KW " &amp; TRUNC((AP12-DATE(YEAR(AP12+3-MOD(AP12-2,7)),1,MOD(AP12-2,7)-9))/7)</f>
        <v>KW 44</v>
      </c>
      <c r="AQ13" s="244"/>
      <c r="AR13" s="244"/>
      <c r="AS13" s="244"/>
      <c r="AT13" s="244"/>
      <c r="AU13" s="171"/>
      <c r="AV13" s="171"/>
      <c r="AW13" s="244" t="str">
        <f t="shared" ref="AW13" ca="1" si="7">"KW " &amp; TRUNC((AW12-DATE(YEAR(AW12+3-MOD(AW12-2,7)),1,MOD(AW12-2,7)-9))/7)</f>
        <v>KW 45</v>
      </c>
      <c r="AX13" s="244"/>
      <c r="AY13" s="244"/>
      <c r="AZ13" s="244"/>
      <c r="BA13" s="244"/>
      <c r="BB13" s="171"/>
      <c r="BC13" s="171"/>
      <c r="BD13" s="244" t="str">
        <f t="shared" ref="BD13" ca="1" si="8">"KW " &amp; TRUNC((BD12-DATE(YEAR(BD12+3-MOD(BD12-2,7)),1,MOD(BD12-2,7)-9))/7)</f>
        <v>KW 46</v>
      </c>
      <c r="BE13" s="244"/>
      <c r="BF13" s="244"/>
      <c r="BG13" s="244"/>
      <c r="BH13" s="244"/>
      <c r="BI13" s="171"/>
      <c r="BJ13" s="171"/>
      <c r="BK13" s="244" t="str">
        <f t="shared" ref="BK13" ca="1" si="9">"KW " &amp; TRUNC((BK12-DATE(YEAR(BK12+3-MOD(BK12-2,7)),1,MOD(BK12-2,7)-9))/7)</f>
        <v>KW 47</v>
      </c>
      <c r="BL13" s="244"/>
      <c r="BM13" s="244"/>
      <c r="BN13" s="244"/>
      <c r="BO13" s="244"/>
      <c r="BP13" s="171"/>
      <c r="BQ13" s="171"/>
      <c r="BR13" s="244" t="str">
        <f t="shared" ref="BR13" ca="1" si="10">"KW " &amp; TRUNC((BR12-DATE(YEAR(BR12+3-MOD(BR12-2,7)),1,MOD(BR12-2,7)-9))/7)</f>
        <v>KW 48</v>
      </c>
      <c r="BS13" s="244"/>
      <c r="BT13" s="244"/>
      <c r="BU13" s="244"/>
      <c r="BV13" s="244"/>
      <c r="BW13" s="171"/>
      <c r="BX13" s="171"/>
      <c r="BY13" s="244" t="str">
        <f t="shared" ref="BY13" ca="1" si="11">"KW " &amp; TRUNC((BY12-DATE(YEAR(BY12+3-MOD(BY12-2,7)),1,MOD(BY12-2,7)-9))/7)</f>
        <v>KW 49</v>
      </c>
      <c r="BZ13" s="244"/>
      <c r="CA13" s="244"/>
      <c r="CB13" s="244"/>
      <c r="CC13" s="244"/>
      <c r="CD13" s="171"/>
      <c r="CE13" s="171"/>
      <c r="CF13" s="244" t="str">
        <f t="shared" ref="CF13" ca="1" si="12">"KW " &amp; TRUNC((CF12-DATE(YEAR(CF12+3-MOD(CF12-2,7)),1,MOD(CF12-2,7)-9))/7)</f>
        <v>KW 50</v>
      </c>
      <c r="CG13" s="244"/>
      <c r="CH13" s="244"/>
      <c r="CI13" s="244"/>
      <c r="CJ13" s="244"/>
      <c r="CK13" s="171"/>
      <c r="CL13" s="171"/>
      <c r="CM13" s="244" t="str">
        <f t="shared" ref="CM13" ca="1" si="13">"KW " &amp; TRUNC((CM12-DATE(YEAR(CM12+3-MOD(CM12-2,7)),1,MOD(CM12-2,7)-9))/7)</f>
        <v>KW 51</v>
      </c>
      <c r="CN13" s="244"/>
      <c r="CO13" s="244"/>
      <c r="CP13" s="244"/>
      <c r="CQ13" s="244"/>
      <c r="CR13" s="171"/>
      <c r="CS13" s="171"/>
      <c r="CT13" s="244" t="str">
        <f t="shared" ref="CT13" ca="1" si="14">"KW " &amp; TRUNC((CT12-DATE(YEAR(CT12+3-MOD(CT12-2,7)),1,MOD(CT12-2,7)-9))/7)</f>
        <v>KW 52</v>
      </c>
      <c r="CU13" s="244"/>
      <c r="CV13" s="244"/>
      <c r="CW13" s="244"/>
      <c r="CX13" s="244"/>
      <c r="CY13" s="171"/>
      <c r="CZ13" s="171"/>
      <c r="DA13" s="244" t="str">
        <f t="shared" ref="DA13" ca="1" si="15">"KW " &amp; TRUNC((DA12-DATE(YEAR(DA12+3-MOD(DA12-2,7)),1,MOD(DA12-2,7)-9))/7)</f>
        <v>KW 53</v>
      </c>
      <c r="DB13" s="244"/>
      <c r="DC13" s="244"/>
      <c r="DD13" s="244"/>
      <c r="DE13" s="244"/>
      <c r="DF13" s="171"/>
      <c r="DG13" s="171"/>
      <c r="DH13" s="244" t="str">
        <f t="shared" ref="DH13" ca="1" si="16">"KW " &amp; TRUNC((DH12-DATE(YEAR(DH12+3-MOD(DH12-2,7)),1,MOD(DH12-2,7)-9))/7)</f>
        <v>KW 1</v>
      </c>
      <c r="DI13" s="244"/>
      <c r="DJ13" s="244"/>
      <c r="DK13" s="244"/>
      <c r="DL13" s="244"/>
      <c r="DM13" s="171"/>
      <c r="DN13" s="171"/>
      <c r="DO13" s="244" t="str">
        <f t="shared" ref="DO13" ca="1" si="17">"KW " &amp; TRUNC((DO12-DATE(YEAR(DO12+3-MOD(DO12-2,7)),1,MOD(DO12-2,7)-9))/7)</f>
        <v>KW 2</v>
      </c>
      <c r="DP13" s="244"/>
      <c r="DQ13" s="244"/>
      <c r="DR13" s="244"/>
      <c r="DS13" s="244"/>
      <c r="DT13" s="171"/>
      <c r="DU13" s="171"/>
      <c r="DV13" s="244" t="str">
        <f t="shared" ref="DV13" ca="1" si="18">"KW " &amp; TRUNC((DV12-DATE(YEAR(DV12+3-MOD(DV12-2,7)),1,MOD(DV12-2,7)-9))/7)</f>
        <v>KW 3</v>
      </c>
      <c r="DW13" s="244"/>
      <c r="DX13" s="244"/>
      <c r="DY13" s="244"/>
      <c r="DZ13" s="244"/>
      <c r="EA13" s="171"/>
      <c r="EB13" s="171"/>
      <c r="EC13" s="244" t="str">
        <f t="shared" ref="EC13" ca="1" si="19">"KW " &amp; TRUNC((EC12-DATE(YEAR(EC12+3-MOD(EC12-2,7)),1,MOD(EC12-2,7)-9))/7)</f>
        <v>KW 4</v>
      </c>
      <c r="ED13" s="244"/>
      <c r="EE13" s="244"/>
      <c r="EF13" s="244"/>
      <c r="EG13" s="244"/>
      <c r="EH13" s="171"/>
      <c r="EI13" s="171"/>
      <c r="EJ13" s="244" t="str">
        <f t="shared" ref="EJ13" ca="1" si="20">"KW " &amp; TRUNC((EJ12-DATE(YEAR(EJ12+3-MOD(EJ12-2,7)),1,MOD(EJ12-2,7)-9))/7)</f>
        <v>KW 5</v>
      </c>
      <c r="EK13" s="244"/>
      <c r="EL13" s="244"/>
      <c r="EM13" s="244"/>
      <c r="EN13" s="244"/>
      <c r="EO13" s="171"/>
      <c r="EP13" s="172"/>
    </row>
    <row r="14" spans="1:755" s="12" customFormat="1" ht="17.25" customHeight="1" x14ac:dyDescent="0.25">
      <c r="A14" s="173" t="s">
        <v>19</v>
      </c>
      <c r="B14" s="174" t="s">
        <v>0</v>
      </c>
      <c r="C14" s="174" t="s">
        <v>64</v>
      </c>
      <c r="D14" s="174" t="s">
        <v>65</v>
      </c>
      <c r="E14" s="174" t="s">
        <v>66</v>
      </c>
      <c r="F14" s="175" t="s">
        <v>3</v>
      </c>
      <c r="G14" s="175" t="s">
        <v>1</v>
      </c>
      <c r="H14" s="175" t="s">
        <v>4</v>
      </c>
      <c r="I14" s="175" t="s">
        <v>2</v>
      </c>
      <c r="J14" s="176" t="s">
        <v>18</v>
      </c>
      <c r="K14" s="176"/>
      <c r="L14" s="177" t="s">
        <v>16</v>
      </c>
      <c r="M14" s="177" t="s">
        <v>17</v>
      </c>
      <c r="N14" s="243">
        <f ca="1">N12</f>
        <v>42275</v>
      </c>
      <c r="O14" s="243"/>
      <c r="P14" s="243"/>
      <c r="Q14" s="243"/>
      <c r="R14" s="243"/>
      <c r="S14" s="178"/>
      <c r="T14" s="178"/>
      <c r="U14" s="243">
        <f ca="1">U12</f>
        <v>42282</v>
      </c>
      <c r="V14" s="243"/>
      <c r="W14" s="243"/>
      <c r="X14" s="243"/>
      <c r="Y14" s="243"/>
      <c r="Z14" s="243"/>
      <c r="AA14" s="243"/>
      <c r="AB14" s="243">
        <f ca="1">AB12</f>
        <v>42289</v>
      </c>
      <c r="AC14" s="243"/>
      <c r="AD14" s="243"/>
      <c r="AE14" s="243"/>
      <c r="AF14" s="243"/>
      <c r="AG14" s="243"/>
      <c r="AH14" s="243"/>
      <c r="AI14" s="243">
        <f ca="1">AI12</f>
        <v>42296</v>
      </c>
      <c r="AJ14" s="243"/>
      <c r="AK14" s="243"/>
      <c r="AL14" s="243"/>
      <c r="AM14" s="243"/>
      <c r="AN14" s="243"/>
      <c r="AO14" s="243"/>
      <c r="AP14" s="243">
        <f ca="1">AP12</f>
        <v>42303</v>
      </c>
      <c r="AQ14" s="243"/>
      <c r="AR14" s="243"/>
      <c r="AS14" s="243"/>
      <c r="AT14" s="243"/>
      <c r="AU14" s="243"/>
      <c r="AV14" s="243"/>
      <c r="AW14" s="243">
        <f ca="1">AW12</f>
        <v>42310</v>
      </c>
      <c r="AX14" s="243"/>
      <c r="AY14" s="243"/>
      <c r="AZ14" s="243"/>
      <c r="BA14" s="243"/>
      <c r="BB14" s="243"/>
      <c r="BC14" s="243"/>
      <c r="BD14" s="243">
        <f ca="1">BD12</f>
        <v>42317</v>
      </c>
      <c r="BE14" s="243"/>
      <c r="BF14" s="243"/>
      <c r="BG14" s="243"/>
      <c r="BH14" s="243"/>
      <c r="BI14" s="243"/>
      <c r="BJ14" s="243"/>
      <c r="BK14" s="243">
        <f ca="1">BK12</f>
        <v>42324</v>
      </c>
      <c r="BL14" s="243"/>
      <c r="BM14" s="243"/>
      <c r="BN14" s="243"/>
      <c r="BO14" s="243"/>
      <c r="BP14" s="243"/>
      <c r="BQ14" s="243"/>
      <c r="BR14" s="243">
        <f ca="1">BR12</f>
        <v>42331</v>
      </c>
      <c r="BS14" s="243"/>
      <c r="BT14" s="243"/>
      <c r="BU14" s="243"/>
      <c r="BV14" s="243"/>
      <c r="BW14" s="243"/>
      <c r="BX14" s="243"/>
      <c r="BY14" s="243">
        <f ca="1">BY12</f>
        <v>42338</v>
      </c>
      <c r="BZ14" s="243"/>
      <c r="CA14" s="243"/>
      <c r="CB14" s="243"/>
      <c r="CC14" s="243"/>
      <c r="CD14" s="243"/>
      <c r="CE14" s="243"/>
      <c r="CF14" s="243">
        <f ca="1">CF12</f>
        <v>42345</v>
      </c>
      <c r="CG14" s="243"/>
      <c r="CH14" s="243"/>
      <c r="CI14" s="243"/>
      <c r="CJ14" s="243"/>
      <c r="CK14" s="243"/>
      <c r="CL14" s="243"/>
      <c r="CM14" s="243">
        <f ca="1">CM12</f>
        <v>42352</v>
      </c>
      <c r="CN14" s="243"/>
      <c r="CO14" s="243"/>
      <c r="CP14" s="243"/>
      <c r="CQ14" s="243"/>
      <c r="CR14" s="243"/>
      <c r="CS14" s="243"/>
      <c r="CT14" s="243">
        <f ca="1">CT12</f>
        <v>42359</v>
      </c>
      <c r="CU14" s="243"/>
      <c r="CV14" s="243"/>
      <c r="CW14" s="243"/>
      <c r="CX14" s="243"/>
      <c r="CY14" s="243"/>
      <c r="CZ14" s="243"/>
      <c r="DA14" s="243">
        <f ca="1">DA12</f>
        <v>42366</v>
      </c>
      <c r="DB14" s="243"/>
      <c r="DC14" s="243"/>
      <c r="DD14" s="243"/>
      <c r="DE14" s="243"/>
      <c r="DF14" s="243"/>
      <c r="DG14" s="243"/>
      <c r="DH14" s="243">
        <f ca="1">DH12</f>
        <v>42373</v>
      </c>
      <c r="DI14" s="243"/>
      <c r="DJ14" s="243"/>
      <c r="DK14" s="243"/>
      <c r="DL14" s="243"/>
      <c r="DM14" s="243"/>
      <c r="DN14" s="243"/>
      <c r="DO14" s="243">
        <f ca="1">DO12</f>
        <v>42380</v>
      </c>
      <c r="DP14" s="243"/>
      <c r="DQ14" s="243"/>
      <c r="DR14" s="243"/>
      <c r="DS14" s="243"/>
      <c r="DT14" s="243"/>
      <c r="DU14" s="243"/>
      <c r="DV14" s="243">
        <f ca="1">DV12</f>
        <v>42387</v>
      </c>
      <c r="DW14" s="243"/>
      <c r="DX14" s="243"/>
      <c r="DY14" s="243"/>
      <c r="DZ14" s="243"/>
      <c r="EA14" s="243"/>
      <c r="EB14" s="243"/>
      <c r="EC14" s="243">
        <f ca="1">EC12</f>
        <v>42394</v>
      </c>
      <c r="ED14" s="243"/>
      <c r="EE14" s="243"/>
      <c r="EF14" s="243"/>
      <c r="EG14" s="243"/>
      <c r="EH14" s="243"/>
      <c r="EI14" s="243"/>
      <c r="EJ14" s="243">
        <f ca="1">EJ12</f>
        <v>42401</v>
      </c>
      <c r="EK14" s="243"/>
      <c r="EL14" s="243"/>
      <c r="EM14" s="243"/>
      <c r="EN14" s="243"/>
      <c r="EO14" s="243"/>
      <c r="EP14" s="250"/>
      <c r="EQ14" s="17"/>
    </row>
    <row r="15" spans="1:755" s="8" customFormat="1" ht="12" customHeight="1" thickBot="1" x14ac:dyDescent="0.3">
      <c r="A15" s="191" t="s">
        <v>69</v>
      </c>
      <c r="B15" s="179"/>
      <c r="C15" s="179"/>
      <c r="D15" s="179"/>
      <c r="E15" s="179"/>
      <c r="F15" s="180"/>
      <c r="G15" s="180"/>
      <c r="H15" s="180"/>
      <c r="I15" s="181"/>
      <c r="J15" s="182"/>
      <c r="K15" s="183"/>
      <c r="L15" s="184"/>
      <c r="M15" s="184"/>
      <c r="N15" s="185" t="s">
        <v>25</v>
      </c>
      <c r="O15" s="185" t="s">
        <v>43</v>
      </c>
      <c r="P15" s="185" t="s">
        <v>25</v>
      </c>
      <c r="Q15" s="185" t="s">
        <v>43</v>
      </c>
      <c r="R15" s="185" t="s">
        <v>44</v>
      </c>
      <c r="S15" s="186" t="s">
        <v>45</v>
      </c>
      <c r="T15" s="186" t="s">
        <v>45</v>
      </c>
      <c r="U15" s="185" t="s">
        <v>25</v>
      </c>
      <c r="V15" s="185" t="s">
        <v>43</v>
      </c>
      <c r="W15" s="185" t="s">
        <v>25</v>
      </c>
      <c r="X15" s="185" t="s">
        <v>43</v>
      </c>
      <c r="Y15" s="185" t="s">
        <v>44</v>
      </c>
      <c r="Z15" s="186" t="s">
        <v>45</v>
      </c>
      <c r="AA15" s="186" t="s">
        <v>45</v>
      </c>
      <c r="AB15" s="185" t="s">
        <v>25</v>
      </c>
      <c r="AC15" s="185" t="s">
        <v>43</v>
      </c>
      <c r="AD15" s="185" t="s">
        <v>25</v>
      </c>
      <c r="AE15" s="185" t="s">
        <v>43</v>
      </c>
      <c r="AF15" s="185" t="s">
        <v>44</v>
      </c>
      <c r="AG15" s="186" t="s">
        <v>45</v>
      </c>
      <c r="AH15" s="186" t="s">
        <v>45</v>
      </c>
      <c r="AI15" s="185" t="s">
        <v>25</v>
      </c>
      <c r="AJ15" s="185" t="s">
        <v>43</v>
      </c>
      <c r="AK15" s="185" t="s">
        <v>25</v>
      </c>
      <c r="AL15" s="185" t="s">
        <v>43</v>
      </c>
      <c r="AM15" s="185" t="s">
        <v>44</v>
      </c>
      <c r="AN15" s="186" t="s">
        <v>45</v>
      </c>
      <c r="AO15" s="186" t="s">
        <v>45</v>
      </c>
      <c r="AP15" s="185" t="s">
        <v>25</v>
      </c>
      <c r="AQ15" s="185" t="s">
        <v>43</v>
      </c>
      <c r="AR15" s="185" t="s">
        <v>25</v>
      </c>
      <c r="AS15" s="185" t="s">
        <v>43</v>
      </c>
      <c r="AT15" s="185" t="s">
        <v>44</v>
      </c>
      <c r="AU15" s="186" t="s">
        <v>45</v>
      </c>
      <c r="AV15" s="186" t="s">
        <v>45</v>
      </c>
      <c r="AW15" s="185" t="s">
        <v>25</v>
      </c>
      <c r="AX15" s="185" t="s">
        <v>43</v>
      </c>
      <c r="AY15" s="185" t="s">
        <v>25</v>
      </c>
      <c r="AZ15" s="185" t="s">
        <v>43</v>
      </c>
      <c r="BA15" s="185" t="s">
        <v>44</v>
      </c>
      <c r="BB15" s="186" t="s">
        <v>45</v>
      </c>
      <c r="BC15" s="186" t="s">
        <v>45</v>
      </c>
      <c r="BD15" s="185" t="s">
        <v>25</v>
      </c>
      <c r="BE15" s="185" t="s">
        <v>43</v>
      </c>
      <c r="BF15" s="185" t="s">
        <v>25</v>
      </c>
      <c r="BG15" s="185" t="s">
        <v>43</v>
      </c>
      <c r="BH15" s="185" t="s">
        <v>44</v>
      </c>
      <c r="BI15" s="186" t="s">
        <v>45</v>
      </c>
      <c r="BJ15" s="186" t="s">
        <v>45</v>
      </c>
      <c r="BK15" s="185" t="s">
        <v>25</v>
      </c>
      <c r="BL15" s="185" t="s">
        <v>43</v>
      </c>
      <c r="BM15" s="185" t="s">
        <v>25</v>
      </c>
      <c r="BN15" s="185" t="s">
        <v>43</v>
      </c>
      <c r="BO15" s="185" t="s">
        <v>44</v>
      </c>
      <c r="BP15" s="186" t="s">
        <v>45</v>
      </c>
      <c r="BQ15" s="186" t="s">
        <v>45</v>
      </c>
      <c r="BR15" s="185" t="s">
        <v>25</v>
      </c>
      <c r="BS15" s="185" t="s">
        <v>43</v>
      </c>
      <c r="BT15" s="185" t="s">
        <v>25</v>
      </c>
      <c r="BU15" s="185" t="s">
        <v>43</v>
      </c>
      <c r="BV15" s="185" t="s">
        <v>44</v>
      </c>
      <c r="BW15" s="186" t="s">
        <v>45</v>
      </c>
      <c r="BX15" s="186" t="s">
        <v>45</v>
      </c>
      <c r="BY15" s="185" t="s">
        <v>25</v>
      </c>
      <c r="BZ15" s="185" t="s">
        <v>43</v>
      </c>
      <c r="CA15" s="185" t="s">
        <v>25</v>
      </c>
      <c r="CB15" s="185" t="s">
        <v>43</v>
      </c>
      <c r="CC15" s="185" t="s">
        <v>44</v>
      </c>
      <c r="CD15" s="186" t="s">
        <v>45</v>
      </c>
      <c r="CE15" s="186" t="s">
        <v>45</v>
      </c>
      <c r="CF15" s="185" t="s">
        <v>25</v>
      </c>
      <c r="CG15" s="185" t="s">
        <v>43</v>
      </c>
      <c r="CH15" s="185" t="s">
        <v>25</v>
      </c>
      <c r="CI15" s="185" t="s">
        <v>43</v>
      </c>
      <c r="CJ15" s="185" t="s">
        <v>44</v>
      </c>
      <c r="CK15" s="186" t="s">
        <v>45</v>
      </c>
      <c r="CL15" s="186" t="s">
        <v>45</v>
      </c>
      <c r="CM15" s="185" t="s">
        <v>25</v>
      </c>
      <c r="CN15" s="185" t="s">
        <v>43</v>
      </c>
      <c r="CO15" s="185" t="s">
        <v>25</v>
      </c>
      <c r="CP15" s="185" t="s">
        <v>43</v>
      </c>
      <c r="CQ15" s="185" t="s">
        <v>44</v>
      </c>
      <c r="CR15" s="186" t="s">
        <v>45</v>
      </c>
      <c r="CS15" s="186" t="s">
        <v>45</v>
      </c>
      <c r="CT15" s="185" t="s">
        <v>25</v>
      </c>
      <c r="CU15" s="185" t="s">
        <v>43</v>
      </c>
      <c r="CV15" s="185" t="s">
        <v>25</v>
      </c>
      <c r="CW15" s="185" t="s">
        <v>43</v>
      </c>
      <c r="CX15" s="185" t="s">
        <v>44</v>
      </c>
      <c r="CY15" s="186" t="s">
        <v>45</v>
      </c>
      <c r="CZ15" s="186" t="s">
        <v>45</v>
      </c>
      <c r="DA15" s="185" t="s">
        <v>25</v>
      </c>
      <c r="DB15" s="185" t="s">
        <v>43</v>
      </c>
      <c r="DC15" s="185" t="s">
        <v>25</v>
      </c>
      <c r="DD15" s="185" t="s">
        <v>43</v>
      </c>
      <c r="DE15" s="185" t="s">
        <v>44</v>
      </c>
      <c r="DF15" s="186" t="s">
        <v>45</v>
      </c>
      <c r="DG15" s="186" t="s">
        <v>45</v>
      </c>
      <c r="DH15" s="185" t="s">
        <v>25</v>
      </c>
      <c r="DI15" s="185" t="s">
        <v>43</v>
      </c>
      <c r="DJ15" s="185" t="s">
        <v>25</v>
      </c>
      <c r="DK15" s="185" t="s">
        <v>43</v>
      </c>
      <c r="DL15" s="185" t="s">
        <v>44</v>
      </c>
      <c r="DM15" s="186" t="s">
        <v>45</v>
      </c>
      <c r="DN15" s="186" t="s">
        <v>45</v>
      </c>
      <c r="DO15" s="185" t="s">
        <v>25</v>
      </c>
      <c r="DP15" s="185" t="s">
        <v>43</v>
      </c>
      <c r="DQ15" s="185" t="s">
        <v>25</v>
      </c>
      <c r="DR15" s="185" t="s">
        <v>43</v>
      </c>
      <c r="DS15" s="185" t="s">
        <v>44</v>
      </c>
      <c r="DT15" s="186" t="s">
        <v>45</v>
      </c>
      <c r="DU15" s="186" t="s">
        <v>45</v>
      </c>
      <c r="DV15" s="185" t="s">
        <v>25</v>
      </c>
      <c r="DW15" s="185" t="s">
        <v>43</v>
      </c>
      <c r="DX15" s="185" t="s">
        <v>25</v>
      </c>
      <c r="DY15" s="185" t="s">
        <v>43</v>
      </c>
      <c r="DZ15" s="185" t="s">
        <v>44</v>
      </c>
      <c r="EA15" s="186" t="s">
        <v>45</v>
      </c>
      <c r="EB15" s="186" t="s">
        <v>45</v>
      </c>
      <c r="EC15" s="185" t="s">
        <v>25</v>
      </c>
      <c r="ED15" s="185" t="s">
        <v>43</v>
      </c>
      <c r="EE15" s="185" t="s">
        <v>25</v>
      </c>
      <c r="EF15" s="185" t="s">
        <v>43</v>
      </c>
      <c r="EG15" s="185" t="s">
        <v>44</v>
      </c>
      <c r="EH15" s="186" t="s">
        <v>45</v>
      </c>
      <c r="EI15" s="186" t="s">
        <v>45</v>
      </c>
      <c r="EJ15" s="185" t="s">
        <v>25</v>
      </c>
      <c r="EK15" s="185" t="s">
        <v>43</v>
      </c>
      <c r="EL15" s="185" t="s">
        <v>25</v>
      </c>
      <c r="EM15" s="185" t="s">
        <v>43</v>
      </c>
      <c r="EN15" s="185" t="s">
        <v>44</v>
      </c>
      <c r="EO15" s="186" t="s">
        <v>45</v>
      </c>
      <c r="EP15" s="187" t="s">
        <v>45</v>
      </c>
    </row>
    <row r="16" spans="1:755" s="6" customFormat="1" ht="18" customHeight="1" thickTop="1" thickBot="1" x14ac:dyDescent="0.3">
      <c r="A16" s="148" t="str">
        <f>IF(B16="","",IF(A15="",IF(MAX($A15:A$16)=0,1,ROUNDDOWN(MAX($A15:A$16)+1,0)),A15+0.01))</f>
        <v/>
      </c>
      <c r="B16" s="34"/>
      <c r="C16" s="34"/>
      <c r="D16" s="34"/>
      <c r="E16" s="34"/>
      <c r="F16" s="35"/>
      <c r="G16" s="36"/>
      <c r="H16" s="37"/>
      <c r="I16" s="38" t="str">
        <f t="shared" ref="I16:I52" si="21">IF(G16="","",IF(H16="M","",IF(H16="","",G16+H16-1)))</f>
        <v/>
      </c>
      <c r="J16" s="39"/>
      <c r="K16" s="40" t="str">
        <f t="shared" ref="K16:K53" ca="1" si="22">IF(G16="","",IF(H16="","",IF(J16=1,999,IF(H16="M",G16-TODAY(),M16-TODAY()))))</f>
        <v/>
      </c>
      <c r="L16" s="21" t="str">
        <f t="shared" ref="L16:L53" si="23">IF(G16="","",IF(H16="M","",ROUND(J16*SUM(I16-G16+1),0)))</f>
        <v/>
      </c>
      <c r="M16" s="22" t="str">
        <f t="shared" ref="M16:M53" si="24">IF(G16="","",IF(I16="","",G16+L16-1))</f>
        <v/>
      </c>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30"/>
      <c r="EQ16" s="15"/>
    </row>
    <row r="17" spans="1:147" s="6" customFormat="1" ht="18" customHeight="1" thickTop="1" thickBot="1" x14ac:dyDescent="0.3">
      <c r="A17" s="147">
        <f>IF(B17="","",IF(A16="",IF(MAX($A16:A$16)=0,1,ROUNDDOWN(MAX($A16:A$16)+1,0)),A16+0.01))</f>
        <v>1</v>
      </c>
      <c r="B17" s="41" t="s">
        <v>27</v>
      </c>
      <c r="C17" s="41"/>
      <c r="D17" s="41"/>
      <c r="E17" s="41"/>
      <c r="F17" s="42"/>
      <c r="G17" s="43">
        <f ca="1">H7</f>
        <v>42281</v>
      </c>
      <c r="H17" s="44" t="s">
        <v>25</v>
      </c>
      <c r="I17" s="38" t="str">
        <f t="shared" ca="1" si="21"/>
        <v/>
      </c>
      <c r="J17" s="45">
        <v>1</v>
      </c>
      <c r="K17" s="46">
        <f t="shared" ca="1" si="22"/>
        <v>999</v>
      </c>
      <c r="L17" s="24" t="str">
        <f t="shared" ca="1" si="23"/>
        <v/>
      </c>
      <c r="M17" s="25" t="str">
        <f t="shared" ca="1" si="24"/>
        <v/>
      </c>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31"/>
      <c r="EQ17" s="15"/>
    </row>
    <row r="18" spans="1:147" s="6" customFormat="1" ht="18" customHeight="1" thickTop="1" thickBot="1" x14ac:dyDescent="0.3">
      <c r="A18" s="147" t="str">
        <f>IF(B18="","",IF(A17="",IF(MAX($A$16:A17)=0,1,ROUNDDOWN(MAX($A$16:A17)+1,0)),A17+0.01))</f>
        <v/>
      </c>
      <c r="B18" s="41"/>
      <c r="C18" s="41"/>
      <c r="D18" s="41"/>
      <c r="E18" s="41"/>
      <c r="F18" s="42"/>
      <c r="G18" s="43"/>
      <c r="H18" s="44"/>
      <c r="I18" s="38" t="str">
        <f t="shared" si="21"/>
        <v/>
      </c>
      <c r="J18" s="45"/>
      <c r="K18" s="46" t="str">
        <f t="shared" ca="1" si="22"/>
        <v/>
      </c>
      <c r="L18" s="24" t="str">
        <f t="shared" si="23"/>
        <v/>
      </c>
      <c r="M18" s="25" t="str">
        <f t="shared" si="24"/>
        <v/>
      </c>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31"/>
      <c r="EQ18" s="15"/>
    </row>
    <row r="19" spans="1:147" s="7" customFormat="1" ht="18" customHeight="1" thickTop="1" thickBot="1" x14ac:dyDescent="0.3">
      <c r="A19" s="147">
        <f>IF(B19="","",IF(A18="",IF(MAX($A$16:A18)=0,1,ROUNDDOWN(MAX($A$16:A18)+1,0)),A18+0.01))</f>
        <v>2</v>
      </c>
      <c r="B19" s="41" t="s">
        <v>83</v>
      </c>
      <c r="C19" s="41"/>
      <c r="D19" s="41"/>
      <c r="E19" s="41"/>
      <c r="F19" s="42"/>
      <c r="G19" s="43">
        <f ca="1">MIN(G20:G23)</f>
        <v>42281</v>
      </c>
      <c r="H19" s="44">
        <f ca="1">G23-G20+1</f>
        <v>22</v>
      </c>
      <c r="I19" s="38">
        <f t="shared" ca="1" si="21"/>
        <v>42302</v>
      </c>
      <c r="J19" s="45">
        <f>AVERAGE(J20:J23)</f>
        <v>0.5</v>
      </c>
      <c r="K19" s="46">
        <f t="shared" ca="1" si="22"/>
        <v>-5</v>
      </c>
      <c r="L19" s="24">
        <f t="shared" ca="1" si="23"/>
        <v>11</v>
      </c>
      <c r="M19" s="25">
        <f t="shared" ca="1" si="24"/>
        <v>42291</v>
      </c>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31"/>
      <c r="EQ19" s="18"/>
    </row>
    <row r="20" spans="1:147" s="7" customFormat="1" ht="18" customHeight="1" thickTop="1" thickBot="1" x14ac:dyDescent="0.3">
      <c r="A20" s="147">
        <f>IF(B20="","",IF(A19="",IF(MAX($A$16:A19)=0,1,ROUNDDOWN(MAX($A$16:A19)+1,0)),A19+0.01))</f>
        <v>2.0099999999999998</v>
      </c>
      <c r="B20" s="41" t="s">
        <v>86</v>
      </c>
      <c r="C20" s="41"/>
      <c r="D20" s="41"/>
      <c r="E20" s="41"/>
      <c r="F20" s="42"/>
      <c r="G20" s="43">
        <f ca="1">G17</f>
        <v>42281</v>
      </c>
      <c r="H20" s="44">
        <v>10</v>
      </c>
      <c r="I20" s="38">
        <f t="shared" ca="1" si="21"/>
        <v>42290</v>
      </c>
      <c r="J20" s="45">
        <v>1</v>
      </c>
      <c r="K20" s="46">
        <f t="shared" ca="1" si="22"/>
        <v>999</v>
      </c>
      <c r="L20" s="24">
        <f t="shared" ca="1" si="23"/>
        <v>10</v>
      </c>
      <c r="M20" s="25">
        <f t="shared" ca="1" si="24"/>
        <v>42290</v>
      </c>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31"/>
      <c r="EQ20" s="18"/>
    </row>
    <row r="21" spans="1:147" s="7" customFormat="1" ht="18" customHeight="1" thickTop="1" thickBot="1" x14ac:dyDescent="0.3">
      <c r="A21" s="147">
        <f>IF(B21="","",IF(A20="",IF(MAX($A$16:A20)=0,1,ROUNDDOWN(MAX($A$16:A20)+1,0)),A20+0.01))</f>
        <v>2.0199999999999996</v>
      </c>
      <c r="B21" s="41" t="s">
        <v>87</v>
      </c>
      <c r="C21" s="41"/>
      <c r="D21" s="41"/>
      <c r="E21" s="41"/>
      <c r="F21" s="42"/>
      <c r="G21" s="43">
        <f ca="1">I20+1</f>
        <v>42291</v>
      </c>
      <c r="H21" s="44">
        <v>9</v>
      </c>
      <c r="I21" s="38">
        <f t="shared" ca="1" si="21"/>
        <v>42299</v>
      </c>
      <c r="J21" s="45">
        <v>0.4</v>
      </c>
      <c r="K21" s="46">
        <f t="shared" ca="1" si="22"/>
        <v>-2</v>
      </c>
      <c r="L21" s="24">
        <f t="shared" ca="1" si="23"/>
        <v>4</v>
      </c>
      <c r="M21" s="25">
        <f t="shared" ca="1" si="24"/>
        <v>42294</v>
      </c>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31"/>
      <c r="EQ21" s="18"/>
    </row>
    <row r="22" spans="1:147" s="7" customFormat="1" ht="18" customHeight="1" thickTop="1" thickBot="1" x14ac:dyDescent="0.3">
      <c r="A22" s="147">
        <f>IF(B22="","",IF(A21="",IF(MAX($A$16:A21)=0,1,ROUNDDOWN(MAX($A$16:A21)+1,0)),A21+0.01))</f>
        <v>2.0299999999999994</v>
      </c>
      <c r="B22" s="41" t="s">
        <v>88</v>
      </c>
      <c r="C22" s="41"/>
      <c r="D22" s="41"/>
      <c r="E22" s="41"/>
      <c r="F22" s="42"/>
      <c r="G22" s="43">
        <f ca="1">I21+1</f>
        <v>42300</v>
      </c>
      <c r="H22" s="44">
        <v>2</v>
      </c>
      <c r="I22" s="38">
        <f t="shared" ca="1" si="21"/>
        <v>42301</v>
      </c>
      <c r="J22" s="45">
        <v>0.1</v>
      </c>
      <c r="K22" s="46">
        <f t="shared" ca="1" si="22"/>
        <v>3</v>
      </c>
      <c r="L22" s="24">
        <f t="shared" ca="1" si="23"/>
        <v>0</v>
      </c>
      <c r="M22" s="25">
        <f t="shared" ca="1" si="24"/>
        <v>42299</v>
      </c>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31"/>
      <c r="EQ22" s="18"/>
    </row>
    <row r="23" spans="1:147" s="7" customFormat="1" ht="18" customHeight="1" thickTop="1" thickBot="1" x14ac:dyDescent="0.3">
      <c r="A23" s="147">
        <f>IF(B23="","",IF(A22="",IF(MAX($A$16:A22)=0,1,ROUNDDOWN(MAX($A$16:A22)+1,0)),A22+0.01))</f>
        <v>2.0399999999999991</v>
      </c>
      <c r="B23" s="41" t="s">
        <v>89</v>
      </c>
      <c r="C23" s="41"/>
      <c r="D23" s="41"/>
      <c r="E23" s="41"/>
      <c r="F23" s="42"/>
      <c r="G23" s="43">
        <f ca="1">MAX(I20:I22)+1</f>
        <v>42302</v>
      </c>
      <c r="H23" s="44" t="s">
        <v>25</v>
      </c>
      <c r="I23" s="38" t="str">
        <f t="shared" ca="1" si="21"/>
        <v/>
      </c>
      <c r="J23" s="45"/>
      <c r="K23" s="46">
        <f t="shared" ca="1" si="22"/>
        <v>6</v>
      </c>
      <c r="L23" s="24" t="str">
        <f t="shared" ca="1" si="23"/>
        <v/>
      </c>
      <c r="M23" s="25" t="str">
        <f t="shared" ca="1" si="24"/>
        <v/>
      </c>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31"/>
      <c r="EQ23" s="18"/>
    </row>
    <row r="24" spans="1:147" s="7" customFormat="1" ht="18" customHeight="1" thickTop="1" thickBot="1" x14ac:dyDescent="0.3">
      <c r="A24" s="147" t="str">
        <f>IF(B24="","",IF(A23="",IF(MAX($A$16:A23)=0,1,ROUNDDOWN(MAX($A$16:A23)+1,0)),A23+0.01))</f>
        <v/>
      </c>
      <c r="B24" s="41"/>
      <c r="C24" s="41"/>
      <c r="D24" s="41"/>
      <c r="E24" s="41"/>
      <c r="F24" s="42"/>
      <c r="G24" s="43"/>
      <c r="H24" s="44"/>
      <c r="I24" s="38" t="str">
        <f t="shared" si="21"/>
        <v/>
      </c>
      <c r="J24" s="45"/>
      <c r="K24" s="46" t="str">
        <f t="shared" ca="1" si="22"/>
        <v/>
      </c>
      <c r="L24" s="24" t="str">
        <f t="shared" si="23"/>
        <v/>
      </c>
      <c r="M24" s="25" t="str">
        <f t="shared" si="24"/>
        <v/>
      </c>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31"/>
      <c r="EQ24" s="18"/>
    </row>
    <row r="25" spans="1:147" s="7" customFormat="1" ht="18" customHeight="1" thickTop="1" thickBot="1" x14ac:dyDescent="0.3">
      <c r="A25" s="147">
        <f>IF(B25="","",IF(A24="",IF(MAX($A$16:A24)=0,1,ROUNDDOWN(MAX($A$16:A24)+1,0)),A24+0.01))</f>
        <v>3</v>
      </c>
      <c r="B25" s="41" t="s">
        <v>84</v>
      </c>
      <c r="C25" s="41"/>
      <c r="D25" s="41"/>
      <c r="E25" s="41"/>
      <c r="F25" s="42"/>
      <c r="G25" s="43">
        <f ca="1">MIN(G26:G28)</f>
        <v>42302</v>
      </c>
      <c r="H25" s="44">
        <f ca="1">G28-G26+1</f>
        <v>27</v>
      </c>
      <c r="I25" s="38">
        <f t="shared" ca="1" si="21"/>
        <v>42328</v>
      </c>
      <c r="J25" s="45"/>
      <c r="K25" s="46">
        <f t="shared" ca="1" si="22"/>
        <v>5</v>
      </c>
      <c r="L25" s="24">
        <f t="shared" ca="1" si="23"/>
        <v>0</v>
      </c>
      <c r="M25" s="25">
        <f t="shared" ca="1" si="24"/>
        <v>42301</v>
      </c>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31"/>
      <c r="EQ25" s="18"/>
    </row>
    <row r="26" spans="1:147" s="7" customFormat="1" ht="18" customHeight="1" thickTop="1" thickBot="1" x14ac:dyDescent="0.3">
      <c r="A26" s="147">
        <f>IF(B26="","",IF(A25="",IF(MAX($A$16:A25)=0,1,ROUNDDOWN(MAX($A$16:A25)+1,0)),A25+0.01))</f>
        <v>3.01</v>
      </c>
      <c r="B26" s="41" t="s">
        <v>90</v>
      </c>
      <c r="C26" s="41"/>
      <c r="D26" s="41"/>
      <c r="E26" s="41"/>
      <c r="F26" s="42"/>
      <c r="G26" s="43">
        <f ca="1">G23</f>
        <v>42302</v>
      </c>
      <c r="H26" s="44">
        <v>10</v>
      </c>
      <c r="I26" s="38">
        <f t="shared" ca="1" si="21"/>
        <v>42311</v>
      </c>
      <c r="J26" s="45"/>
      <c r="K26" s="46">
        <f t="shared" ca="1" si="22"/>
        <v>5</v>
      </c>
      <c r="L26" s="24">
        <f t="shared" ca="1" si="23"/>
        <v>0</v>
      </c>
      <c r="M26" s="25">
        <f t="shared" ca="1" si="24"/>
        <v>42301</v>
      </c>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31"/>
      <c r="EQ26" s="18"/>
    </row>
    <row r="27" spans="1:147" s="7" customFormat="1" ht="18" customHeight="1" thickTop="1" thickBot="1" x14ac:dyDescent="0.3">
      <c r="A27" s="147">
        <f>IF(B27="","",IF(A26="",IF(MAX($A$16:A26)=0,1,ROUNDDOWN(MAX($A$16:A26)+1,0)),A26+0.01))</f>
        <v>3.0199999999999996</v>
      </c>
      <c r="B27" s="41" t="s">
        <v>91</v>
      </c>
      <c r="C27" s="41"/>
      <c r="D27" s="41"/>
      <c r="E27" s="41"/>
      <c r="F27" s="42"/>
      <c r="G27" s="43">
        <f ca="1">I26+1</f>
        <v>42312</v>
      </c>
      <c r="H27" s="44">
        <v>10</v>
      </c>
      <c r="I27" s="38">
        <f t="shared" ca="1" si="21"/>
        <v>42321</v>
      </c>
      <c r="J27" s="45"/>
      <c r="K27" s="46">
        <f t="shared" ca="1" si="22"/>
        <v>15</v>
      </c>
      <c r="L27" s="24">
        <f t="shared" ca="1" si="23"/>
        <v>0</v>
      </c>
      <c r="M27" s="25">
        <f t="shared" ca="1" si="24"/>
        <v>42311</v>
      </c>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31"/>
      <c r="EQ27" s="18"/>
    </row>
    <row r="28" spans="1:147" s="7" customFormat="1" ht="18" customHeight="1" thickTop="1" thickBot="1" x14ac:dyDescent="0.3">
      <c r="A28" s="147">
        <f>IF(B28="","",IF(A27="",IF(MAX($A$16:A27)=0,1,ROUNDDOWN(MAX($A$16:A27)+1,0)),A27+0.01))</f>
        <v>3.0299999999999994</v>
      </c>
      <c r="B28" s="41" t="s">
        <v>92</v>
      </c>
      <c r="C28" s="41"/>
      <c r="D28" s="41"/>
      <c r="E28" s="41"/>
      <c r="F28" s="42"/>
      <c r="G28" s="43">
        <f ca="1">I27+7</f>
        <v>42328</v>
      </c>
      <c r="H28" s="44" t="s">
        <v>25</v>
      </c>
      <c r="I28" s="38" t="str">
        <f t="shared" ca="1" si="21"/>
        <v/>
      </c>
      <c r="J28" s="45"/>
      <c r="K28" s="46">
        <f t="shared" ca="1" si="22"/>
        <v>32</v>
      </c>
      <c r="L28" s="24" t="str">
        <f t="shared" ca="1" si="23"/>
        <v/>
      </c>
      <c r="M28" s="25" t="str">
        <f t="shared" ca="1" si="24"/>
        <v/>
      </c>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31"/>
      <c r="EQ28" s="18"/>
    </row>
    <row r="29" spans="1:147" s="7" customFormat="1" ht="18" customHeight="1" thickTop="1" thickBot="1" x14ac:dyDescent="0.3">
      <c r="A29" s="147" t="str">
        <f>IF(B29="","",IF(A28="",IF(MAX($A$16:A28)=0,1,ROUNDDOWN(MAX($A$16:A28)+1,0)),A28+0.01))</f>
        <v/>
      </c>
      <c r="B29" s="41"/>
      <c r="C29" s="41"/>
      <c r="D29" s="41"/>
      <c r="E29" s="41"/>
      <c r="F29" s="42"/>
      <c r="G29" s="43"/>
      <c r="H29" s="44"/>
      <c r="I29" s="38" t="str">
        <f t="shared" si="21"/>
        <v/>
      </c>
      <c r="J29" s="45"/>
      <c r="K29" s="46" t="str">
        <f t="shared" ca="1" si="22"/>
        <v/>
      </c>
      <c r="L29" s="24" t="str">
        <f t="shared" si="23"/>
        <v/>
      </c>
      <c r="M29" s="25" t="str">
        <f t="shared" si="24"/>
        <v/>
      </c>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31"/>
      <c r="EQ29" s="18"/>
    </row>
    <row r="30" spans="1:147" s="7" customFormat="1" ht="18" customHeight="1" thickTop="1" thickBot="1" x14ac:dyDescent="0.3">
      <c r="A30" s="147">
        <f>IF(B30="","",IF(A29="",IF(MAX($A$16:A29)=0,1,ROUNDDOWN(MAX($A$16:A29)+1,0)),A29+0.01))</f>
        <v>4</v>
      </c>
      <c r="B30" s="41" t="s">
        <v>93</v>
      </c>
      <c r="C30" s="41"/>
      <c r="D30" s="41"/>
      <c r="E30" s="41"/>
      <c r="F30" s="42"/>
      <c r="G30" s="43">
        <f ca="1">MIN(G31:G33)</f>
        <v>42333</v>
      </c>
      <c r="H30" s="44">
        <f ca="1">G32-G31+1</f>
        <v>15</v>
      </c>
      <c r="I30" s="38">
        <f t="shared" ca="1" si="21"/>
        <v>42347</v>
      </c>
      <c r="J30" s="45"/>
      <c r="K30" s="46">
        <f t="shared" ca="1" si="22"/>
        <v>36</v>
      </c>
      <c r="L30" s="24">
        <f t="shared" ca="1" si="23"/>
        <v>0</v>
      </c>
      <c r="M30" s="25">
        <f t="shared" ca="1" si="24"/>
        <v>42332</v>
      </c>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31"/>
      <c r="EQ30" s="18"/>
    </row>
    <row r="31" spans="1:147" s="7" customFormat="1" ht="18" customHeight="1" thickTop="1" thickBot="1" x14ac:dyDescent="0.3">
      <c r="A31" s="147">
        <f>IF(B31="","",IF(A30="",IF(MAX($A$16:A30)=0,1,ROUNDDOWN(MAX($A$16:A30)+1,0)),A30+0.01))</f>
        <v>4.01</v>
      </c>
      <c r="B31" s="41" t="s">
        <v>94</v>
      </c>
      <c r="C31" s="41"/>
      <c r="D31" s="41"/>
      <c r="E31" s="41"/>
      <c r="F31" s="42"/>
      <c r="G31" s="43">
        <f ca="1">G28+5</f>
        <v>42333</v>
      </c>
      <c r="H31" s="44">
        <v>10</v>
      </c>
      <c r="I31" s="38">
        <f t="shared" ca="1" si="21"/>
        <v>42342</v>
      </c>
      <c r="J31" s="45"/>
      <c r="K31" s="46">
        <f t="shared" ca="1" si="22"/>
        <v>36</v>
      </c>
      <c r="L31" s="24">
        <f t="shared" ca="1" si="23"/>
        <v>0</v>
      </c>
      <c r="M31" s="25">
        <f t="shared" ca="1" si="24"/>
        <v>42332</v>
      </c>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31"/>
      <c r="EQ31" s="18"/>
    </row>
    <row r="32" spans="1:147" s="7" customFormat="1" ht="18" customHeight="1" thickTop="1" thickBot="1" x14ac:dyDescent="0.3">
      <c r="A32" s="147">
        <f>IF(B32="","",IF(A31="",IF(MAX($A$16:A31)=0,1,ROUNDDOWN(MAX($A$16:A31)+1,0)),A31+0.01))</f>
        <v>4.0199999999999996</v>
      </c>
      <c r="B32" s="41" t="s">
        <v>95</v>
      </c>
      <c r="C32" s="41"/>
      <c r="D32" s="41"/>
      <c r="E32" s="41"/>
      <c r="F32" s="42"/>
      <c r="G32" s="43">
        <f ca="1">I31+5</f>
        <v>42347</v>
      </c>
      <c r="H32" s="44" t="s">
        <v>25</v>
      </c>
      <c r="I32" s="38" t="str">
        <f t="shared" ca="1" si="21"/>
        <v/>
      </c>
      <c r="J32" s="45"/>
      <c r="K32" s="46">
        <f t="shared" ca="1" si="22"/>
        <v>51</v>
      </c>
      <c r="L32" s="24" t="str">
        <f t="shared" ca="1" si="23"/>
        <v/>
      </c>
      <c r="M32" s="25" t="str">
        <f t="shared" ca="1" si="24"/>
        <v/>
      </c>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31"/>
      <c r="EQ32" s="18"/>
    </row>
    <row r="33" spans="1:147" s="7" customFormat="1" ht="18" customHeight="1" thickTop="1" thickBot="1" x14ac:dyDescent="0.3">
      <c r="A33" s="147" t="str">
        <f>IF(B33="","",IF(A32="",IF(MAX($A$16:A32)=0,1,ROUNDDOWN(MAX($A$16:A32)+1,0)),A32+0.01))</f>
        <v/>
      </c>
      <c r="B33" s="41"/>
      <c r="C33" s="41"/>
      <c r="D33" s="41"/>
      <c r="E33" s="41"/>
      <c r="F33" s="42"/>
      <c r="G33" s="43"/>
      <c r="H33" s="44"/>
      <c r="I33" s="38" t="str">
        <f t="shared" si="21"/>
        <v/>
      </c>
      <c r="J33" s="45"/>
      <c r="K33" s="46" t="str">
        <f t="shared" ca="1" si="22"/>
        <v/>
      </c>
      <c r="L33" s="24" t="str">
        <f t="shared" si="23"/>
        <v/>
      </c>
      <c r="M33" s="25" t="str">
        <f t="shared" si="24"/>
        <v/>
      </c>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31"/>
      <c r="EQ33" s="18"/>
    </row>
    <row r="34" spans="1:147" s="7" customFormat="1" ht="18" customHeight="1" thickTop="1" thickBot="1" x14ac:dyDescent="0.3">
      <c r="A34" s="147">
        <f>IF(B34="","",IF(A33="",IF(MAX($A$16:A33)=0,1,ROUNDDOWN(MAX($A$16:A33)+1,0)),A33+0.01))</f>
        <v>5</v>
      </c>
      <c r="B34" s="41" t="s">
        <v>96</v>
      </c>
      <c r="C34" s="41"/>
      <c r="D34" s="41"/>
      <c r="E34" s="41"/>
      <c r="F34" s="42"/>
      <c r="G34" s="43">
        <f ca="1">MIN(G35:G37)</f>
        <v>42348</v>
      </c>
      <c r="H34" s="44">
        <f ca="1">I36-G35+1</f>
        <v>20</v>
      </c>
      <c r="I34" s="38">
        <f t="shared" ca="1" si="21"/>
        <v>42367</v>
      </c>
      <c r="J34" s="45"/>
      <c r="K34" s="46">
        <f t="shared" ca="1" si="22"/>
        <v>51</v>
      </c>
      <c r="L34" s="24">
        <f t="shared" ca="1" si="23"/>
        <v>0</v>
      </c>
      <c r="M34" s="25">
        <f t="shared" ca="1" si="24"/>
        <v>42347</v>
      </c>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31"/>
      <c r="EQ34" s="18"/>
    </row>
    <row r="35" spans="1:147" s="7" customFormat="1" ht="18" customHeight="1" thickTop="1" thickBot="1" x14ac:dyDescent="0.3">
      <c r="A35" s="147">
        <f>IF(B35="","",IF(A34="",IF(MAX($A$16:A34)=0,1,ROUNDDOWN(MAX($A$16:A34)+1,0)),A34+0.01))</f>
        <v>5.01</v>
      </c>
      <c r="B35" s="41" t="s">
        <v>97</v>
      </c>
      <c r="C35" s="41"/>
      <c r="D35" s="41"/>
      <c r="E35" s="41"/>
      <c r="F35" s="42"/>
      <c r="G35" s="43">
        <f ca="1">G32+1</f>
        <v>42348</v>
      </c>
      <c r="H35" s="44">
        <v>10</v>
      </c>
      <c r="I35" s="38">
        <f t="shared" ca="1" si="21"/>
        <v>42357</v>
      </c>
      <c r="J35" s="45"/>
      <c r="K35" s="46">
        <f t="shared" ca="1" si="22"/>
        <v>51</v>
      </c>
      <c r="L35" s="24">
        <f t="shared" ca="1" si="23"/>
        <v>0</v>
      </c>
      <c r="M35" s="25">
        <f t="shared" ca="1" si="24"/>
        <v>42347</v>
      </c>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31"/>
      <c r="EQ35" s="18"/>
    </row>
    <row r="36" spans="1:147" s="7" customFormat="1" ht="18" customHeight="1" thickTop="1" thickBot="1" x14ac:dyDescent="0.3">
      <c r="A36" s="147">
        <f>IF(B36="","",IF(A35="",IF(MAX($A$16:A35)=0,1,ROUNDDOWN(MAX($A$16:A35)+1,0)),A35+0.01))</f>
        <v>5.0199999999999996</v>
      </c>
      <c r="B36" s="41" t="s">
        <v>98</v>
      </c>
      <c r="C36" s="41"/>
      <c r="D36" s="41"/>
      <c r="E36" s="41"/>
      <c r="F36" s="42"/>
      <c r="G36" s="43">
        <f ca="1">I35+1</f>
        <v>42358</v>
      </c>
      <c r="H36" s="44">
        <v>10</v>
      </c>
      <c r="I36" s="38">
        <f t="shared" ca="1" si="21"/>
        <v>42367</v>
      </c>
      <c r="J36" s="45"/>
      <c r="K36" s="46">
        <f t="shared" ca="1" si="22"/>
        <v>61</v>
      </c>
      <c r="L36" s="24">
        <f t="shared" ca="1" si="23"/>
        <v>0</v>
      </c>
      <c r="M36" s="25">
        <f t="shared" ca="1" si="24"/>
        <v>42357</v>
      </c>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31"/>
      <c r="EQ36" s="18"/>
    </row>
    <row r="37" spans="1:147" s="7" customFormat="1" ht="17.25" customHeight="1" thickTop="1" thickBot="1" x14ac:dyDescent="0.3">
      <c r="A37" s="147" t="str">
        <f>IF(B37="","",IF(A36="",IF(MAX($A$16:A36)=0,1,ROUNDDOWN(MAX($A$16:A36)+1,0)),A36+0.01))</f>
        <v/>
      </c>
      <c r="B37" s="41"/>
      <c r="C37" s="41"/>
      <c r="D37" s="41"/>
      <c r="E37" s="41"/>
      <c r="F37" s="42"/>
      <c r="G37" s="43"/>
      <c r="H37" s="44"/>
      <c r="I37" s="38" t="str">
        <f t="shared" si="21"/>
        <v/>
      </c>
      <c r="J37" s="45"/>
      <c r="K37" s="46" t="str">
        <f t="shared" ca="1" si="22"/>
        <v/>
      </c>
      <c r="L37" s="24" t="str">
        <f t="shared" si="23"/>
        <v/>
      </c>
      <c r="M37" s="25" t="str">
        <f t="shared" si="24"/>
        <v/>
      </c>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31"/>
      <c r="EQ37" s="18"/>
    </row>
    <row r="38" spans="1:147" s="7" customFormat="1" ht="17.25" customHeight="1" thickTop="1" thickBot="1" x14ac:dyDescent="0.3">
      <c r="A38" s="147">
        <f>IF(B38="","",IF(A37="",IF(MAX($A$16:A37)=0,1,ROUNDDOWN(MAX($A$16:A37)+1,0)),A37+0.01))</f>
        <v>6</v>
      </c>
      <c r="B38" s="41" t="s">
        <v>28</v>
      </c>
      <c r="C38" s="41"/>
      <c r="D38" s="41"/>
      <c r="E38" s="41"/>
      <c r="F38" s="42"/>
      <c r="G38" s="43">
        <f ca="1">I36+7</f>
        <v>42374</v>
      </c>
      <c r="H38" s="44" t="s">
        <v>25</v>
      </c>
      <c r="I38" s="38" t="str">
        <f t="shared" ca="1" si="21"/>
        <v/>
      </c>
      <c r="J38" s="45"/>
      <c r="K38" s="46">
        <f t="shared" ca="1" si="22"/>
        <v>78</v>
      </c>
      <c r="L38" s="24" t="str">
        <f t="shared" ca="1" si="23"/>
        <v/>
      </c>
      <c r="M38" s="25" t="str">
        <f t="shared" ca="1" si="24"/>
        <v/>
      </c>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31"/>
      <c r="EQ38" s="18"/>
    </row>
    <row r="39" spans="1:147" s="7" customFormat="1" ht="17.25" customHeight="1" thickTop="1" thickBot="1" x14ac:dyDescent="0.3">
      <c r="A39" s="147" t="str">
        <f>IF(B39="","",IF(A38="",IF(MAX($A$16:A38)=0,1,ROUNDDOWN(MAX($A$16:A38)+1,0)),A38+0.01))</f>
        <v/>
      </c>
      <c r="B39" s="41"/>
      <c r="C39" s="41"/>
      <c r="D39" s="41"/>
      <c r="E39" s="41"/>
      <c r="F39" s="42"/>
      <c r="G39" s="43"/>
      <c r="H39" s="44"/>
      <c r="I39" s="38" t="str">
        <f t="shared" si="21"/>
        <v/>
      </c>
      <c r="J39" s="45"/>
      <c r="K39" s="46" t="str">
        <f t="shared" ca="1" si="22"/>
        <v/>
      </c>
      <c r="L39" s="24" t="str">
        <f t="shared" si="23"/>
        <v/>
      </c>
      <c r="M39" s="25" t="str">
        <f t="shared" si="24"/>
        <v/>
      </c>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31"/>
      <c r="EQ39" s="18"/>
    </row>
    <row r="40" spans="1:147" s="7" customFormat="1" ht="17.25" customHeight="1" thickTop="1" thickBot="1" x14ac:dyDescent="0.3">
      <c r="A40" s="147" t="str">
        <f>IF(B40="","",IF(A39="",IF(MAX($A$16:A39)=0,1,ROUNDDOWN(MAX($A$16:A39)+1,0)),A39+0.01))</f>
        <v/>
      </c>
      <c r="B40" s="41"/>
      <c r="C40" s="41"/>
      <c r="D40" s="41"/>
      <c r="E40" s="41"/>
      <c r="F40" s="42"/>
      <c r="G40" s="43"/>
      <c r="H40" s="44"/>
      <c r="I40" s="38" t="str">
        <f t="shared" si="21"/>
        <v/>
      </c>
      <c r="J40" s="45"/>
      <c r="K40" s="46" t="str">
        <f t="shared" ca="1" si="22"/>
        <v/>
      </c>
      <c r="L40" s="24" t="str">
        <f t="shared" si="23"/>
        <v/>
      </c>
      <c r="M40" s="25" t="str">
        <f t="shared" si="24"/>
        <v/>
      </c>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31"/>
      <c r="EQ40" s="18"/>
    </row>
    <row r="41" spans="1:147" s="7" customFormat="1" ht="17.25" customHeight="1" thickTop="1" thickBot="1" x14ac:dyDescent="0.3">
      <c r="A41" s="147" t="str">
        <f>IF(B41="","",IF(A40="",IF(MAX($A$16:A40)=0,1,ROUNDDOWN(MAX($A$16:A40)+1,0)),A40+0.01))</f>
        <v/>
      </c>
      <c r="B41" s="41"/>
      <c r="C41" s="41"/>
      <c r="D41" s="41"/>
      <c r="E41" s="41"/>
      <c r="F41" s="42"/>
      <c r="G41" s="43"/>
      <c r="H41" s="44"/>
      <c r="I41" s="38" t="str">
        <f t="shared" si="21"/>
        <v/>
      </c>
      <c r="J41" s="45"/>
      <c r="K41" s="46" t="str">
        <f t="shared" ca="1" si="22"/>
        <v/>
      </c>
      <c r="L41" s="24" t="str">
        <f t="shared" si="23"/>
        <v/>
      </c>
      <c r="M41" s="25" t="str">
        <f t="shared" si="24"/>
        <v/>
      </c>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31"/>
      <c r="EQ41" s="18"/>
    </row>
    <row r="42" spans="1:147" s="7" customFormat="1" ht="17.25" customHeight="1" thickTop="1" thickBot="1" x14ac:dyDescent="0.3">
      <c r="A42" s="147" t="str">
        <f>IF(B42="","",IF(A41="",IF(MAX($A$16:A41)=0,1,ROUNDDOWN(MAX($A$16:A41)+1,0)),A41+0.01))</f>
        <v/>
      </c>
      <c r="B42" s="41"/>
      <c r="C42" s="41"/>
      <c r="D42" s="41"/>
      <c r="E42" s="41"/>
      <c r="F42" s="42"/>
      <c r="G42" s="43"/>
      <c r="H42" s="44"/>
      <c r="I42" s="38" t="str">
        <f t="shared" si="21"/>
        <v/>
      </c>
      <c r="J42" s="45"/>
      <c r="K42" s="46" t="str">
        <f t="shared" ca="1" si="22"/>
        <v/>
      </c>
      <c r="L42" s="24" t="str">
        <f t="shared" si="23"/>
        <v/>
      </c>
      <c r="M42" s="25" t="str">
        <f t="shared" si="24"/>
        <v/>
      </c>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31"/>
      <c r="EQ42" s="18"/>
    </row>
    <row r="43" spans="1:147" s="7" customFormat="1" ht="17.25" customHeight="1" thickTop="1" thickBot="1" x14ac:dyDescent="0.3">
      <c r="A43" s="147" t="str">
        <f>IF(B43="","",IF(A42="",IF(MAX($A$16:A42)=0,1,ROUNDDOWN(MAX($A$16:A42)+1,0)),A42+0.01))</f>
        <v/>
      </c>
      <c r="B43" s="41"/>
      <c r="C43" s="41"/>
      <c r="D43" s="41"/>
      <c r="E43" s="41"/>
      <c r="F43" s="42"/>
      <c r="G43" s="43"/>
      <c r="H43" s="44"/>
      <c r="I43" s="38" t="str">
        <f t="shared" si="21"/>
        <v/>
      </c>
      <c r="J43" s="45"/>
      <c r="K43" s="46" t="str">
        <f t="shared" ca="1" si="22"/>
        <v/>
      </c>
      <c r="L43" s="24" t="str">
        <f t="shared" si="23"/>
        <v/>
      </c>
      <c r="M43" s="25" t="str">
        <f t="shared" si="24"/>
        <v/>
      </c>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31"/>
      <c r="EQ43" s="18"/>
    </row>
    <row r="44" spans="1:147" s="7" customFormat="1" ht="17.25" customHeight="1" thickTop="1" thickBot="1" x14ac:dyDescent="0.3">
      <c r="A44" s="147" t="str">
        <f>IF(B44="","",IF(A43="",IF(MAX($A$16:A43)=0,1,ROUNDDOWN(MAX($A$16:A43)+1,0)),A43+0.01))</f>
        <v/>
      </c>
      <c r="B44" s="41"/>
      <c r="C44" s="41"/>
      <c r="D44" s="41"/>
      <c r="E44" s="41"/>
      <c r="F44" s="42"/>
      <c r="G44" s="43"/>
      <c r="H44" s="44"/>
      <c r="I44" s="38" t="str">
        <f t="shared" si="21"/>
        <v/>
      </c>
      <c r="J44" s="45"/>
      <c r="K44" s="46" t="str">
        <f t="shared" ca="1" si="22"/>
        <v/>
      </c>
      <c r="L44" s="24" t="str">
        <f t="shared" si="23"/>
        <v/>
      </c>
      <c r="M44" s="25" t="str">
        <f t="shared" si="24"/>
        <v/>
      </c>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31"/>
      <c r="EQ44" s="18"/>
    </row>
    <row r="45" spans="1:147" s="7" customFormat="1" ht="17.25" customHeight="1" thickTop="1" thickBot="1" x14ac:dyDescent="0.3">
      <c r="A45" s="147" t="str">
        <f>IF(B45="","",IF(A44="",IF(MAX($A$16:A44)=0,1,ROUNDDOWN(MAX($A$16:A44)+1,0)),A44+0.01))</f>
        <v/>
      </c>
      <c r="B45" s="41"/>
      <c r="C45" s="41"/>
      <c r="D45" s="41"/>
      <c r="E45" s="41"/>
      <c r="F45" s="42"/>
      <c r="G45" s="43"/>
      <c r="H45" s="44"/>
      <c r="I45" s="38" t="str">
        <f t="shared" si="21"/>
        <v/>
      </c>
      <c r="J45" s="45"/>
      <c r="K45" s="46" t="str">
        <f t="shared" ca="1" si="22"/>
        <v/>
      </c>
      <c r="L45" s="24" t="str">
        <f t="shared" si="23"/>
        <v/>
      </c>
      <c r="M45" s="25" t="str">
        <f t="shared" si="24"/>
        <v/>
      </c>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31"/>
      <c r="EQ45" s="18"/>
    </row>
    <row r="46" spans="1:147" s="7" customFormat="1" ht="17.25" customHeight="1" thickTop="1" thickBot="1" x14ac:dyDescent="0.3">
      <c r="A46" s="147" t="str">
        <f>IF(B46="","",IF(A45="",IF(MAX($A$16:A45)=0,1,ROUNDDOWN(MAX($A$16:A45)+1,0)),A45+0.01))</f>
        <v/>
      </c>
      <c r="B46" s="41"/>
      <c r="C46" s="41"/>
      <c r="D46" s="41"/>
      <c r="E46" s="41"/>
      <c r="F46" s="42"/>
      <c r="G46" s="43"/>
      <c r="H46" s="44"/>
      <c r="I46" s="38" t="str">
        <f t="shared" si="21"/>
        <v/>
      </c>
      <c r="J46" s="45"/>
      <c r="K46" s="46" t="str">
        <f t="shared" ca="1" si="22"/>
        <v/>
      </c>
      <c r="L46" s="24" t="str">
        <f t="shared" si="23"/>
        <v/>
      </c>
      <c r="M46" s="25" t="str">
        <f t="shared" si="24"/>
        <v/>
      </c>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31"/>
      <c r="EQ46" s="18"/>
    </row>
    <row r="47" spans="1:147" s="7" customFormat="1" ht="17.25" customHeight="1" thickTop="1" thickBot="1" x14ac:dyDescent="0.3">
      <c r="A47" s="147" t="str">
        <f>IF(B47="","",IF(A46="",IF(MAX($A$16:A46)=0,1,ROUNDDOWN(MAX($A$16:A46)+1,0)),A46+0.01))</f>
        <v/>
      </c>
      <c r="B47" s="41"/>
      <c r="C47" s="41"/>
      <c r="D47" s="41"/>
      <c r="E47" s="41"/>
      <c r="F47" s="42"/>
      <c r="G47" s="43"/>
      <c r="H47" s="44"/>
      <c r="I47" s="38" t="str">
        <f t="shared" si="21"/>
        <v/>
      </c>
      <c r="J47" s="45"/>
      <c r="K47" s="46" t="str">
        <f t="shared" ca="1" si="22"/>
        <v/>
      </c>
      <c r="L47" s="24" t="str">
        <f t="shared" si="23"/>
        <v/>
      </c>
      <c r="M47" s="25" t="str">
        <f t="shared" si="24"/>
        <v/>
      </c>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31"/>
      <c r="EQ47" s="18"/>
    </row>
    <row r="48" spans="1:147" s="7" customFormat="1" ht="18" customHeight="1" thickTop="1" thickBot="1" x14ac:dyDescent="0.3">
      <c r="A48" s="147" t="str">
        <f>IF(B48="","",IF(A47="",IF(MAX($A$16:A47)=0,1,ROUNDDOWN(MAX($A$16:A47)+1,0)),A47+0.01))</f>
        <v/>
      </c>
      <c r="B48" s="41"/>
      <c r="C48" s="41"/>
      <c r="D48" s="41"/>
      <c r="E48" s="41"/>
      <c r="F48" s="42"/>
      <c r="G48" s="43"/>
      <c r="H48" s="44"/>
      <c r="I48" s="38" t="str">
        <f t="shared" si="21"/>
        <v/>
      </c>
      <c r="J48" s="45"/>
      <c r="K48" s="46" t="str">
        <f t="shared" ca="1" si="22"/>
        <v/>
      </c>
      <c r="L48" s="24" t="str">
        <f t="shared" si="23"/>
        <v/>
      </c>
      <c r="M48" s="25" t="str">
        <f t="shared" si="24"/>
        <v/>
      </c>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31"/>
      <c r="EQ48" s="18"/>
    </row>
    <row r="49" spans="1:147" s="7" customFormat="1" ht="18" customHeight="1" thickTop="1" thickBot="1" x14ac:dyDescent="0.3">
      <c r="A49" s="147" t="str">
        <f>IF(B49="","",IF(A48="",IF(MAX($A$16:A48)=0,1,ROUNDDOWN(MAX($A$16:A48)+1,0)),A48+0.01))</f>
        <v/>
      </c>
      <c r="B49" s="41"/>
      <c r="C49" s="41"/>
      <c r="D49" s="41"/>
      <c r="E49" s="41"/>
      <c r="F49" s="42"/>
      <c r="G49" s="43"/>
      <c r="H49" s="44"/>
      <c r="I49" s="38" t="str">
        <f t="shared" si="21"/>
        <v/>
      </c>
      <c r="J49" s="45"/>
      <c r="K49" s="46" t="str">
        <f t="shared" ca="1" si="22"/>
        <v/>
      </c>
      <c r="L49" s="24" t="str">
        <f t="shared" si="23"/>
        <v/>
      </c>
      <c r="M49" s="25" t="str">
        <f t="shared" si="24"/>
        <v/>
      </c>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31"/>
      <c r="EQ49" s="18"/>
    </row>
    <row r="50" spans="1:147" s="7" customFormat="1" ht="18" customHeight="1" thickTop="1" thickBot="1" x14ac:dyDescent="0.3">
      <c r="A50" s="147" t="str">
        <f>IF(B50="","",IF(A49="",IF(MAX($A$16:A49)=0,1,ROUNDDOWN(MAX($A$16:A49)+1,0)),A49+0.01))</f>
        <v/>
      </c>
      <c r="B50" s="41"/>
      <c r="C50" s="41"/>
      <c r="D50" s="41"/>
      <c r="E50" s="41"/>
      <c r="F50" s="42"/>
      <c r="G50" s="43"/>
      <c r="H50" s="44"/>
      <c r="I50" s="38" t="str">
        <f t="shared" si="21"/>
        <v/>
      </c>
      <c r="J50" s="45"/>
      <c r="K50" s="46" t="str">
        <f t="shared" ca="1" si="22"/>
        <v/>
      </c>
      <c r="L50" s="24" t="str">
        <f t="shared" si="23"/>
        <v/>
      </c>
      <c r="M50" s="25" t="str">
        <f t="shared" si="24"/>
        <v/>
      </c>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31"/>
      <c r="EQ50" s="18"/>
    </row>
    <row r="51" spans="1:147" s="7" customFormat="1" ht="18" customHeight="1" thickTop="1" thickBot="1" x14ac:dyDescent="0.3">
      <c r="A51" s="147" t="str">
        <f>IF(B51="","",IF(A50="",IF(MAX($A$16:A50)=0,1,ROUNDDOWN(MAX($A$16:A50)+1,0)),A50+0.01))</f>
        <v/>
      </c>
      <c r="B51" s="41"/>
      <c r="C51" s="41"/>
      <c r="D51" s="41"/>
      <c r="E51" s="41"/>
      <c r="F51" s="42"/>
      <c r="G51" s="43"/>
      <c r="H51" s="44"/>
      <c r="I51" s="38" t="str">
        <f t="shared" si="21"/>
        <v/>
      </c>
      <c r="J51" s="45"/>
      <c r="K51" s="46" t="str">
        <f t="shared" ca="1" si="22"/>
        <v/>
      </c>
      <c r="L51" s="24" t="str">
        <f t="shared" si="23"/>
        <v/>
      </c>
      <c r="M51" s="25" t="str">
        <f t="shared" si="24"/>
        <v/>
      </c>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31"/>
      <c r="EQ51" s="18"/>
    </row>
    <row r="52" spans="1:147" s="7" customFormat="1" ht="18" customHeight="1" thickTop="1" thickBot="1" x14ac:dyDescent="0.3">
      <c r="A52" s="147" t="str">
        <f>IF(B52="","",IF(A51="",IF(MAX($A$16:A51)=0,1,ROUNDDOWN(MAX($A$16:A51)+1,0)),A51+0.01))</f>
        <v/>
      </c>
      <c r="B52" s="41"/>
      <c r="C52" s="41"/>
      <c r="D52" s="41"/>
      <c r="E52" s="41"/>
      <c r="F52" s="42"/>
      <c r="G52" s="43"/>
      <c r="H52" s="44"/>
      <c r="I52" s="38" t="str">
        <f t="shared" si="21"/>
        <v/>
      </c>
      <c r="J52" s="45"/>
      <c r="K52" s="46" t="str">
        <f t="shared" ca="1" si="22"/>
        <v/>
      </c>
      <c r="L52" s="24" t="str">
        <f t="shared" si="23"/>
        <v/>
      </c>
      <c r="M52" s="25" t="str">
        <f t="shared" si="24"/>
        <v/>
      </c>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31"/>
      <c r="EQ52" s="18"/>
    </row>
    <row r="53" spans="1:147" s="7" customFormat="1" ht="1.1499999999999999" customHeight="1" thickTop="1" thickBot="1" x14ac:dyDescent="0.3">
      <c r="A53" s="149" t="str">
        <f>IF(B53="","",IF(A52="",IF(MAX($A$16:A52)=0,1,ROUNDDOWN(MAX($A$16:A52)+1,0)),A52+0.01))</f>
        <v/>
      </c>
      <c r="B53" s="226"/>
      <c r="C53" s="226"/>
      <c r="D53" s="226"/>
      <c r="E53" s="226"/>
      <c r="F53" s="227"/>
      <c r="G53" s="72"/>
      <c r="H53" s="73"/>
      <c r="I53" s="47" t="str">
        <f t="shared" ref="I53" si="25">IF(G53="","",IF(H53="M","",IF(H53="","",WORKDAY(G53,H53-1,Feiertage))))</f>
        <v/>
      </c>
      <c r="J53" s="228"/>
      <c r="K53" s="54" t="str">
        <f t="shared" ca="1" si="22"/>
        <v/>
      </c>
      <c r="L53" s="27" t="str">
        <f t="shared" si="23"/>
        <v/>
      </c>
      <c r="M53" s="28" t="str">
        <f t="shared" si="24"/>
        <v/>
      </c>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32"/>
      <c r="EQ53" s="18"/>
    </row>
    <row r="54" spans="1:147" ht="2.4500000000000002" customHeight="1" thickTop="1" x14ac:dyDescent="0.25">
      <c r="A54" s="192" t="s">
        <v>63</v>
      </c>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90"/>
      <c r="EQ54" s="8"/>
    </row>
    <row r="55" spans="1:147" s="12" customFormat="1" ht="23.25" customHeight="1" thickBot="1" x14ac:dyDescent="0.3">
      <c r="A55" s="239"/>
      <c r="B55" s="240"/>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c r="AD55" s="240"/>
      <c r="AE55" s="240"/>
      <c r="AF55" s="240"/>
      <c r="AG55" s="240"/>
      <c r="AH55" s="240"/>
      <c r="AI55" s="240"/>
      <c r="AJ55" s="240"/>
      <c r="AK55" s="240"/>
      <c r="AL55" s="240"/>
      <c r="AM55" s="240"/>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7" t="s">
        <v>24</v>
      </c>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237"/>
      <c r="DW55" s="237"/>
      <c r="DX55" s="237"/>
      <c r="DY55" s="237"/>
      <c r="DZ55" s="237"/>
      <c r="EA55" s="237"/>
      <c r="EB55" s="237"/>
      <c r="EC55" s="237"/>
      <c r="ED55" s="237"/>
      <c r="EE55" s="237"/>
      <c r="EF55" s="237"/>
      <c r="EG55" s="237"/>
      <c r="EH55" s="237"/>
      <c r="EI55" s="237"/>
      <c r="EJ55" s="237"/>
      <c r="EK55" s="237"/>
      <c r="EL55" s="237"/>
      <c r="EM55" s="237"/>
      <c r="EN55" s="237"/>
      <c r="EO55" s="237"/>
      <c r="EP55" s="238"/>
      <c r="EQ55" s="17"/>
    </row>
    <row r="56" spans="1:147" x14ac:dyDescent="0.25">
      <c r="A56" s="19"/>
      <c r="B56" s="8"/>
      <c r="C56" s="8"/>
      <c r="D56" s="8"/>
      <c r="E56" s="8"/>
      <c r="F56" s="8"/>
      <c r="G56" s="20"/>
      <c r="H56" s="8"/>
      <c r="I56" s="20"/>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row>
    <row r="57" spans="1:147" x14ac:dyDescent="0.25">
      <c r="A57" s="247"/>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BZ57" s="247"/>
      <c r="CA57" s="247"/>
      <c r="CB57" s="247"/>
      <c r="CC57" s="247"/>
      <c r="CD57" s="247"/>
      <c r="CE57" s="247"/>
      <c r="CF57" s="247"/>
      <c r="CG57" s="247"/>
      <c r="CH57" s="247"/>
      <c r="CI57" s="247"/>
      <c r="CJ57" s="247"/>
      <c r="CK57" s="247"/>
      <c r="CL57" s="247"/>
      <c r="CM57" s="247"/>
      <c r="CN57" s="247"/>
      <c r="CO57" s="247"/>
      <c r="CP57" s="247"/>
      <c r="CQ57" s="247"/>
      <c r="CR57" s="247"/>
      <c r="CS57" s="247"/>
      <c r="CT57" s="247"/>
      <c r="CU57" s="247"/>
      <c r="CV57" s="247"/>
      <c r="CW57" s="247"/>
      <c r="CX57" s="247"/>
      <c r="CY57" s="247"/>
      <c r="CZ57" s="247"/>
      <c r="DA57" s="247"/>
      <c r="DB57" s="247"/>
      <c r="DC57" s="247"/>
      <c r="DD57" s="247"/>
      <c r="DE57" s="247"/>
      <c r="DF57" s="247"/>
      <c r="DG57" s="247"/>
      <c r="DH57" s="247"/>
      <c r="DI57" s="247"/>
      <c r="DJ57" s="247"/>
      <c r="DK57" s="247"/>
      <c r="DL57" s="247"/>
      <c r="DM57" s="247"/>
      <c r="DN57" s="247"/>
      <c r="DO57" s="247"/>
      <c r="DP57" s="247"/>
      <c r="DQ57" s="247"/>
      <c r="DR57" s="247"/>
      <c r="DS57" s="247"/>
      <c r="DT57" s="247"/>
      <c r="DU57" s="247"/>
      <c r="DV57" s="247"/>
      <c r="DW57" s="247"/>
      <c r="DX57" s="247"/>
      <c r="DY57" s="247"/>
      <c r="DZ57" s="247"/>
      <c r="EA57" s="247"/>
      <c r="EB57" s="247"/>
      <c r="EC57" s="247"/>
      <c r="ED57" s="247"/>
      <c r="EE57" s="247"/>
      <c r="EF57" s="247"/>
      <c r="EG57" s="247"/>
      <c r="EH57" s="247"/>
      <c r="EI57" s="247"/>
      <c r="EJ57" s="247"/>
      <c r="EK57" s="247"/>
      <c r="EL57" s="247"/>
      <c r="EM57" s="247"/>
      <c r="EN57" s="247"/>
      <c r="EO57" s="247"/>
      <c r="EP57" s="247"/>
    </row>
  </sheetData>
  <sheetProtection algorithmName="SHA-512" hashValue="wopKw7e2Ewpz7OD+l0xezPHvhimK7sAovV8Li9h4ENWLcZeSmuCLVfFIbb2lckxxgSnf6LW+yk/lKL28tUgl5Q==" saltValue="27AcoiXNzlKRCHLTXEt1OQ==" spinCount="100000" sheet="1" objects="1" scenarios="1" sort="0" autoFilter="0" pivotTables="0"/>
  <autoFilter ref="A15:K55"/>
  <mergeCells count="64">
    <mergeCell ref="H7:I7"/>
    <mergeCell ref="DV13:DZ13"/>
    <mergeCell ref="DV14:DZ14"/>
    <mergeCell ref="EA14:EB14"/>
    <mergeCell ref="DA13:DE13"/>
    <mergeCell ref="DA14:DE14"/>
    <mergeCell ref="DF14:DG14"/>
    <mergeCell ref="DH13:DL13"/>
    <mergeCell ref="DH14:DL14"/>
    <mergeCell ref="DM14:DN14"/>
    <mergeCell ref="CF14:CJ14"/>
    <mergeCell ref="CK14:CL14"/>
    <mergeCell ref="CM14:CQ14"/>
    <mergeCell ref="CR14:CS14"/>
    <mergeCell ref="BY13:CC13"/>
    <mergeCell ref="BY14:CC14"/>
    <mergeCell ref="EJ14:EN14"/>
    <mergeCell ref="EO14:EP14"/>
    <mergeCell ref="DO13:DS13"/>
    <mergeCell ref="DO14:DS14"/>
    <mergeCell ref="DT14:DU14"/>
    <mergeCell ref="EC13:EG13"/>
    <mergeCell ref="EC14:EG14"/>
    <mergeCell ref="EH14:EI14"/>
    <mergeCell ref="EJ13:EN13"/>
    <mergeCell ref="CD14:CE14"/>
    <mergeCell ref="CF13:CJ13"/>
    <mergeCell ref="A10:B10"/>
    <mergeCell ref="F10:K10"/>
    <mergeCell ref="AP14:AT14"/>
    <mergeCell ref="AU14:AV14"/>
    <mergeCell ref="BK14:BO14"/>
    <mergeCell ref="A57:EP57"/>
    <mergeCell ref="CT13:CX13"/>
    <mergeCell ref="CT14:CX14"/>
    <mergeCell ref="CY14:CZ14"/>
    <mergeCell ref="N14:R14"/>
    <mergeCell ref="N13:R13"/>
    <mergeCell ref="U13:Y13"/>
    <mergeCell ref="AW13:BA13"/>
    <mergeCell ref="AW14:BA14"/>
    <mergeCell ref="BB14:BC14"/>
    <mergeCell ref="BD13:BH13"/>
    <mergeCell ref="BD14:BH14"/>
    <mergeCell ref="BI14:BJ14"/>
    <mergeCell ref="BP14:BQ14"/>
    <mergeCell ref="BR13:BV13"/>
    <mergeCell ref="BR14:BV14"/>
    <mergeCell ref="BR55:EP55"/>
    <mergeCell ref="A55:AM55"/>
    <mergeCell ref="BY11:EP11"/>
    <mergeCell ref="U14:Y14"/>
    <mergeCell ref="Z14:AA14"/>
    <mergeCell ref="AB13:AF13"/>
    <mergeCell ref="AB14:AF14"/>
    <mergeCell ref="AG14:AH14"/>
    <mergeCell ref="AI13:AM13"/>
    <mergeCell ref="AI14:AM14"/>
    <mergeCell ref="AN14:AO14"/>
    <mergeCell ref="AP13:AT13"/>
    <mergeCell ref="A11:K11"/>
    <mergeCell ref="BK13:BO13"/>
    <mergeCell ref="BW14:BX14"/>
    <mergeCell ref="CM13:CQ13"/>
  </mergeCells>
  <conditionalFormatting sqref="H16:H53">
    <cfRule type="expression" dxfId="26" priority="13">
      <formula>$H16="M"</formula>
    </cfRule>
  </conditionalFormatting>
  <conditionalFormatting sqref="A53:EP53 A16:H52 J16:EP52">
    <cfRule type="expression" dxfId="25" priority="12">
      <formula>MOD(ROW(),2)=0</formula>
    </cfRule>
    <cfRule type="expression" dxfId="24" priority="11">
      <formula>AND($A16&gt;=0,MOD($A16,1)=0,$A16&lt;&gt;"")</formula>
    </cfRule>
  </conditionalFormatting>
  <conditionalFormatting sqref="S13:EP53">
    <cfRule type="expression" dxfId="23" priority="10">
      <formula>WEEKDAY(S$12,2)=6</formula>
    </cfRule>
    <cfRule type="expression" dxfId="22" priority="9">
      <formula>WEEKDAY(S$12,2)=7</formula>
    </cfRule>
  </conditionalFormatting>
  <conditionalFormatting sqref="N16:EP53">
    <cfRule type="expression" dxfId="21" priority="8">
      <formula>N$12=TODAY()</formula>
    </cfRule>
    <cfRule type="expression" dxfId="20" priority="7">
      <formula>AND(N$12&gt;=$G16,N$12&lt;=$I16,$M16&lt;&gt;"")</formula>
    </cfRule>
    <cfRule type="expression" dxfId="19" priority="6">
      <formula>AND(N$12&gt;=$G16,N$12&lt;=$I16,$M16&lt;&gt;"",$A16&gt;=0,MOD($A16,1)=0,$A16&lt;&gt;"")</formula>
    </cfRule>
    <cfRule type="expression" dxfId="18" priority="5">
      <formula>AND(N$12&gt;=$G16,N$12&lt;=$M16,$M16&lt;&gt;"",$J16&lt;&gt;0)</formula>
    </cfRule>
    <cfRule type="expression" dxfId="17" priority="4">
      <formula>AND($H16="M",$G16=N$12)</formula>
    </cfRule>
  </conditionalFormatting>
  <conditionalFormatting sqref="K16:K53">
    <cfRule type="iconSet" priority="3">
      <iconSet iconSet="3Symbols" showValue="0">
        <cfvo type="percent" val="0"/>
        <cfvo type="num" val="0"/>
        <cfvo type="num" val="0"/>
      </iconSet>
    </cfRule>
  </conditionalFormatting>
  <conditionalFormatting sqref="I16:I52">
    <cfRule type="expression" dxfId="16" priority="1">
      <formula>AND($A16&gt;=0,MOD($A16,1)=0,$A16&lt;&gt;"")</formula>
    </cfRule>
    <cfRule type="expression" dxfId="15" priority="2">
      <formula>MOD(ROW(),2)=0</formula>
    </cfRule>
  </conditionalFormatting>
  <dataValidations count="8">
    <dataValidation type="list" allowBlank="1" showInputMessage="1" showErrorMessage="1" sqref="B16:B53">
      <formula1>Aufgabe</formula1>
    </dataValidation>
    <dataValidation type="list" allowBlank="1" showInputMessage="1" showErrorMessage="1" sqref="F16:F53">
      <formula1>Wer</formula1>
    </dataValidation>
    <dataValidation type="list" allowBlank="1" showInputMessage="1" showErrorMessage="1" sqref="G16:G53">
      <formula1>Datum1</formula1>
    </dataValidation>
    <dataValidation type="list" allowBlank="1" showInputMessage="1" showErrorMessage="1" sqref="H16:H53">
      <formula1>Dauer</formula1>
    </dataValidation>
    <dataValidation type="list" allowBlank="1" showInputMessage="1" showErrorMessage="1" sqref="J16:J53">
      <formula1>Status</formula1>
    </dataValidation>
    <dataValidation type="list" allowBlank="1" showInputMessage="1" showErrorMessage="1" sqref="C16:C53">
      <formula1>Benu1</formula1>
    </dataValidation>
    <dataValidation type="list" allowBlank="1" showInputMessage="1" showErrorMessage="1" sqref="D16:D53">
      <formula1>Benu2</formula1>
    </dataValidation>
    <dataValidation type="list" allowBlank="1" showInputMessage="1" showErrorMessage="1" sqref="E16:E53">
      <formula1>Benu3</formula1>
    </dataValidation>
  </dataValidations>
  <printOptions horizontalCentered="1"/>
  <pageMargins left="0.39370078740157483" right="0.39370078740157483" top="0.78740157480314965" bottom="0.78740157480314965" header="0.31496062992125984" footer="0.31496062992125984"/>
  <pageSetup paperSize="9" scale="49" orientation="landscape" r:id="rId1"/>
  <headerFooter>
    <oddHeader>&amp;LMusterprojekt Nr.815_x000D_Hans Muster&amp;RWeber - MeineVorlagen.com_x000D_9500 Wil, Schweiz_x000D_info@meinevorlagen.com</oddHeader>
    <oddFooter>&amp;L&amp;12&amp;T || &amp;D  || &amp;Z&amp;F</oddFooter>
  </headerFooter>
  <ignoredErrors>
    <ignoredError sqref="G53 G51:G52" unlocked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99D709"/>
    <pageSetUpPr fitToPage="1"/>
  </sheetPr>
  <dimension ref="A1:ACA57"/>
  <sheetViews>
    <sheetView showGridLines="0" zoomScale="90" zoomScaleNormal="90" zoomScalePageLayoutView="85" workbookViewId="0">
      <pane xSplit="13" ySplit="15" topLeftCell="N16" activePane="bottomRight" state="frozen"/>
      <selection activeCell="Y33" sqref="Y29:Z33"/>
      <selection pane="topRight" activeCell="Y33" sqref="Y29:Z33"/>
      <selection pane="bottomLeft" activeCell="Y33" sqref="Y29:Z33"/>
      <selection pane="bottomRight" activeCell="B20" sqref="B20"/>
    </sheetView>
  </sheetViews>
  <sheetFormatPr baseColWidth="10" defaultColWidth="11.42578125" defaultRowHeight="15" outlineLevelCol="1" x14ac:dyDescent="0.25"/>
  <cols>
    <col min="1" max="1" width="5.85546875" style="1" customWidth="1"/>
    <col min="2" max="2" width="30.5703125" customWidth="1"/>
    <col min="3" max="3" width="7.42578125" hidden="1" customWidth="1"/>
    <col min="4" max="4" width="6.28515625" hidden="1" customWidth="1"/>
    <col min="5" max="5" width="6.140625" hidden="1" customWidth="1"/>
    <col min="6" max="6" width="7.5703125" customWidth="1"/>
    <col min="7" max="7" width="10.85546875" style="4" customWidth="1" outlineLevel="1"/>
    <col min="8" max="8" width="8.5703125" customWidth="1" outlineLevel="1"/>
    <col min="9" max="9" width="9.42578125" style="4" customWidth="1" outlineLevel="1"/>
    <col min="10" max="10" width="6.85546875" customWidth="1"/>
    <col min="11" max="11" width="4.140625" customWidth="1"/>
    <col min="12" max="13" width="7.28515625" hidden="1" customWidth="1"/>
    <col min="14" max="384" width="0.7109375" customWidth="1"/>
  </cols>
  <sheetData>
    <row r="1" spans="1:755" ht="2.4500000000000002" customHeight="1" x14ac:dyDescent="0.25">
      <c r="A1" s="150"/>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c r="DU1" s="150"/>
      <c r="DV1" s="150"/>
      <c r="DW1" s="150"/>
      <c r="DX1" s="150"/>
      <c r="DY1" s="150"/>
      <c r="DZ1" s="150"/>
      <c r="EA1" s="150"/>
      <c r="EB1" s="150"/>
      <c r="EC1" s="150"/>
      <c r="ED1" s="150"/>
      <c r="EE1" s="150"/>
      <c r="EF1" s="150"/>
      <c r="EG1" s="150"/>
      <c r="EH1" s="150"/>
      <c r="EI1" s="150"/>
      <c r="EJ1" s="150"/>
      <c r="EK1" s="150"/>
      <c r="EL1" s="150"/>
      <c r="EM1" s="150"/>
      <c r="EN1" s="150"/>
      <c r="EO1" s="150"/>
      <c r="EP1" s="150"/>
      <c r="EQ1" s="150"/>
      <c r="ER1" s="150"/>
      <c r="ES1" s="150"/>
      <c r="ET1" s="150"/>
      <c r="EU1" s="150"/>
      <c r="EV1" s="150"/>
      <c r="EW1" s="150"/>
      <c r="EX1" s="150"/>
      <c r="EY1" s="150"/>
      <c r="EZ1" s="150"/>
      <c r="FA1" s="150"/>
      <c r="FB1" s="150"/>
      <c r="FC1" s="150"/>
      <c r="FD1" s="150"/>
      <c r="FE1" s="150"/>
      <c r="FF1" s="150"/>
      <c r="FG1" s="150"/>
      <c r="FH1" s="150"/>
      <c r="FI1" s="150"/>
      <c r="FJ1" s="150"/>
      <c r="FK1" s="150"/>
      <c r="FL1" s="150"/>
      <c r="FM1" s="150"/>
      <c r="FN1" s="150"/>
      <c r="FO1" s="150"/>
      <c r="FP1" s="150"/>
      <c r="FQ1" s="150"/>
      <c r="FR1" s="150"/>
      <c r="FS1" s="150"/>
      <c r="FT1" s="150"/>
      <c r="FU1" s="150"/>
      <c r="FV1" s="150"/>
      <c r="FW1" s="150"/>
      <c r="FX1" s="150"/>
      <c r="FY1" s="150"/>
      <c r="FZ1" s="150"/>
      <c r="GA1" s="150"/>
      <c r="GB1" s="150"/>
      <c r="GC1" s="150"/>
      <c r="GD1" s="150"/>
      <c r="GE1" s="150"/>
      <c r="GF1" s="150"/>
      <c r="GG1" s="150"/>
      <c r="GH1" s="150"/>
      <c r="GI1" s="150"/>
      <c r="GJ1" s="150"/>
      <c r="GK1" s="150"/>
      <c r="GL1" s="150"/>
      <c r="GM1" s="150"/>
      <c r="GN1" s="150"/>
      <c r="GO1" s="150"/>
      <c r="GP1" s="150"/>
      <c r="GQ1" s="150"/>
      <c r="GR1" s="150"/>
      <c r="GS1" s="150"/>
      <c r="GT1" s="150"/>
      <c r="GU1" s="150"/>
      <c r="GV1" s="150"/>
      <c r="GW1" s="150"/>
      <c r="GX1" s="150"/>
      <c r="GY1" s="150"/>
      <c r="GZ1" s="150"/>
      <c r="HA1" s="150"/>
      <c r="HB1" s="150"/>
      <c r="HC1" s="150"/>
      <c r="HD1" s="150"/>
      <c r="HE1" s="150"/>
      <c r="HF1" s="150"/>
      <c r="HG1" s="150"/>
      <c r="HH1" s="150"/>
      <c r="HI1" s="150"/>
      <c r="HJ1" s="150"/>
      <c r="HK1" s="150"/>
      <c r="HL1" s="150"/>
      <c r="HM1" s="150"/>
      <c r="HN1" s="150"/>
      <c r="HO1" s="150"/>
      <c r="HP1" s="150"/>
      <c r="HQ1" s="150"/>
      <c r="HR1" s="150"/>
      <c r="HS1" s="150"/>
      <c r="HT1" s="150"/>
      <c r="HU1" s="150"/>
      <c r="HV1" s="150"/>
      <c r="HW1" s="150"/>
      <c r="HX1" s="150"/>
      <c r="HY1" s="150"/>
      <c r="HZ1" s="150"/>
      <c r="IA1" s="150"/>
      <c r="IB1" s="150"/>
      <c r="IC1" s="150"/>
      <c r="ID1" s="150"/>
      <c r="IE1" s="150"/>
      <c r="IF1" s="150"/>
      <c r="IG1" s="150"/>
      <c r="IH1" s="150"/>
      <c r="II1" s="150"/>
      <c r="IJ1" s="150"/>
      <c r="IK1" s="150"/>
      <c r="IL1" s="150"/>
      <c r="IM1" s="150"/>
      <c r="IN1" s="150"/>
      <c r="IO1" s="150"/>
      <c r="IP1" s="150"/>
      <c r="IQ1" s="150"/>
      <c r="IR1" s="150"/>
      <c r="IS1" s="150"/>
      <c r="IT1" s="150"/>
      <c r="IU1" s="150"/>
      <c r="IV1" s="150"/>
      <c r="IW1" s="150"/>
      <c r="IX1" s="150"/>
      <c r="IY1" s="150"/>
      <c r="IZ1" s="150"/>
      <c r="JA1" s="150"/>
      <c r="JB1" s="150"/>
      <c r="JC1" s="150"/>
      <c r="JD1" s="150"/>
      <c r="JE1" s="150"/>
      <c r="JF1" s="150"/>
      <c r="JG1" s="150"/>
      <c r="JH1" s="150"/>
      <c r="JI1" s="150"/>
      <c r="JJ1" s="150"/>
      <c r="JK1" s="150"/>
      <c r="JL1" s="150"/>
      <c r="JM1" s="150"/>
      <c r="JN1" s="150"/>
      <c r="JO1" s="150"/>
      <c r="JP1" s="150"/>
      <c r="JQ1" s="150"/>
      <c r="JR1" s="150"/>
      <c r="JS1" s="150"/>
      <c r="JT1" s="150"/>
      <c r="JU1" s="150"/>
      <c r="JV1" s="150"/>
      <c r="JW1" s="150"/>
      <c r="JX1" s="150"/>
      <c r="JY1" s="150"/>
      <c r="JZ1" s="150"/>
      <c r="KA1" s="150"/>
      <c r="KB1" s="150"/>
      <c r="KC1" s="150"/>
      <c r="KD1" s="150"/>
      <c r="KE1" s="150"/>
      <c r="KF1" s="150"/>
      <c r="KG1" s="150"/>
      <c r="KH1" s="150"/>
      <c r="KI1" s="150"/>
      <c r="KJ1" s="150"/>
      <c r="KK1" s="150"/>
      <c r="KL1" s="150"/>
      <c r="KM1" s="150"/>
      <c r="KN1" s="150"/>
      <c r="KO1" s="150"/>
      <c r="KP1" s="150"/>
      <c r="KQ1" s="150"/>
      <c r="KR1" s="150"/>
      <c r="KS1" s="150"/>
      <c r="KT1" s="150"/>
      <c r="KU1" s="150"/>
      <c r="KV1" s="150"/>
      <c r="KW1" s="150"/>
      <c r="KX1" s="150"/>
      <c r="KY1" s="150"/>
      <c r="KZ1" s="150"/>
      <c r="LA1" s="150"/>
      <c r="LB1" s="150"/>
      <c r="LC1" s="150"/>
      <c r="LD1" s="150"/>
      <c r="LE1" s="150"/>
      <c r="LF1" s="150"/>
      <c r="LG1" s="150"/>
      <c r="LH1" s="150"/>
      <c r="LI1" s="150"/>
      <c r="LJ1" s="150"/>
      <c r="LK1" s="150"/>
      <c r="LL1" s="150"/>
      <c r="LM1" s="150"/>
      <c r="LN1" s="150"/>
      <c r="LO1" s="150"/>
      <c r="LP1" s="150"/>
      <c r="LQ1" s="150"/>
      <c r="LR1" s="150"/>
      <c r="LS1" s="150"/>
      <c r="LT1" s="150"/>
      <c r="LU1" s="150"/>
      <c r="LV1" s="150"/>
      <c r="LW1" s="150"/>
      <c r="LX1" s="150"/>
      <c r="LY1" s="150"/>
      <c r="LZ1" s="150"/>
      <c r="MA1" s="150"/>
      <c r="MB1" s="150"/>
      <c r="MC1" s="150"/>
      <c r="MD1" s="150"/>
      <c r="ME1" s="150"/>
      <c r="MF1" s="150"/>
      <c r="MG1" s="150"/>
      <c r="MH1" s="150"/>
      <c r="MI1" s="150"/>
      <c r="MJ1" s="150"/>
      <c r="MK1" s="150"/>
      <c r="ML1" s="150"/>
      <c r="MM1" s="150"/>
      <c r="MN1" s="150"/>
      <c r="MO1" s="150"/>
      <c r="MP1" s="150"/>
      <c r="MQ1" s="150"/>
      <c r="MR1" s="150"/>
      <c r="MS1" s="150"/>
      <c r="MT1" s="150"/>
      <c r="MU1" s="150"/>
      <c r="MV1" s="150"/>
      <c r="MW1" s="150"/>
      <c r="MX1" s="150"/>
      <c r="MY1" s="150"/>
      <c r="MZ1" s="150"/>
      <c r="NA1" s="150"/>
      <c r="NB1" s="150"/>
      <c r="NC1" s="150"/>
      <c r="ND1" s="150"/>
      <c r="NE1" s="150"/>
      <c r="NF1" s="150"/>
      <c r="NG1" s="150"/>
      <c r="NH1" s="150"/>
      <c r="NI1" s="150"/>
      <c r="NJ1" s="150"/>
      <c r="NK1" s="150"/>
      <c r="NL1" s="150"/>
      <c r="NM1" s="150"/>
      <c r="NN1" s="150"/>
      <c r="NO1" s="150"/>
      <c r="NP1" s="150"/>
      <c r="NQ1" s="150"/>
      <c r="NR1" s="150"/>
      <c r="NS1" s="150"/>
      <c r="NT1" s="150"/>
      <c r="NU1" s="61"/>
      <c r="NV1" s="61"/>
      <c r="NW1" s="61"/>
      <c r="NX1" s="61"/>
      <c r="NY1" s="61"/>
      <c r="NZ1" s="61"/>
      <c r="OA1" s="61"/>
      <c r="OB1" s="61"/>
      <c r="OC1" s="61"/>
      <c r="OD1" s="61"/>
      <c r="OE1" s="61"/>
      <c r="OF1" s="61"/>
      <c r="OG1" s="61"/>
      <c r="OH1" s="61"/>
      <c r="OI1" s="61"/>
      <c r="OJ1" s="61"/>
      <c r="OK1" s="61"/>
      <c r="OL1" s="61"/>
      <c r="OM1" s="61"/>
      <c r="ON1" s="61"/>
      <c r="OO1" s="61"/>
      <c r="OP1" s="61"/>
      <c r="OQ1" s="61"/>
      <c r="OR1" s="61"/>
      <c r="OS1" s="61"/>
      <c r="OT1" s="61"/>
      <c r="OU1" s="61"/>
      <c r="OV1" s="61"/>
      <c r="OW1" s="61"/>
      <c r="OX1" s="61"/>
      <c r="OY1" s="61"/>
      <c r="OZ1" s="61"/>
      <c r="PA1" s="61"/>
      <c r="PB1" s="61"/>
      <c r="PC1" s="61"/>
      <c r="PD1" s="61"/>
      <c r="PE1" s="61"/>
      <c r="PF1" s="61"/>
      <c r="PG1" s="61"/>
      <c r="PH1" s="61"/>
      <c r="PI1" s="61"/>
      <c r="PJ1" s="61"/>
      <c r="PK1" s="61"/>
      <c r="PL1" s="61"/>
      <c r="PM1" s="61"/>
      <c r="PN1" s="61"/>
      <c r="PO1" s="61"/>
      <c r="PP1" s="61"/>
      <c r="PQ1" s="61"/>
      <c r="PR1" s="61"/>
      <c r="PS1" s="61"/>
      <c r="PT1" s="61"/>
      <c r="PU1" s="61"/>
      <c r="PV1" s="61"/>
      <c r="PW1" s="61"/>
      <c r="PX1" s="61"/>
      <c r="PY1" s="61"/>
      <c r="PZ1" s="61"/>
      <c r="QA1" s="61"/>
      <c r="QB1" s="61"/>
      <c r="QC1" s="61"/>
      <c r="QD1" s="61"/>
      <c r="QE1" s="61"/>
      <c r="QF1" s="61"/>
      <c r="QG1" s="61"/>
      <c r="QH1" s="61"/>
      <c r="QI1" s="61"/>
      <c r="QJ1" s="61"/>
      <c r="QK1" s="61"/>
      <c r="QL1" s="61"/>
      <c r="QM1" s="61"/>
      <c r="QN1" s="61"/>
      <c r="QO1" s="61"/>
      <c r="QP1" s="61"/>
      <c r="QQ1" s="61"/>
      <c r="QR1" s="61"/>
      <c r="QS1" s="61"/>
      <c r="QT1" s="61"/>
      <c r="QU1" s="61"/>
      <c r="QV1" s="61"/>
      <c r="QW1" s="61"/>
      <c r="QX1" s="61"/>
      <c r="QY1" s="61"/>
      <c r="QZ1" s="61"/>
      <c r="RA1" s="61"/>
      <c r="RB1" s="61"/>
      <c r="RC1" s="61"/>
      <c r="RD1" s="61"/>
      <c r="RE1" s="61"/>
      <c r="RF1" s="61"/>
      <c r="RG1" s="61"/>
      <c r="RH1" s="61"/>
      <c r="RI1" s="61"/>
      <c r="RJ1" s="61"/>
      <c r="RK1" s="61"/>
      <c r="RL1" s="61"/>
      <c r="RM1" s="61"/>
      <c r="RN1" s="61"/>
      <c r="RO1" s="61"/>
      <c r="RP1" s="61"/>
      <c r="RQ1" s="61"/>
      <c r="RR1" s="61"/>
      <c r="RS1" s="61"/>
      <c r="RT1" s="61"/>
      <c r="RU1" s="61"/>
      <c r="RV1" s="61"/>
      <c r="RW1" s="61"/>
      <c r="RX1" s="61"/>
      <c r="RY1" s="61"/>
      <c r="RZ1" s="61"/>
      <c r="SA1" s="61"/>
      <c r="SB1" s="61"/>
      <c r="SC1" s="61"/>
      <c r="SD1" s="61"/>
      <c r="SE1" s="61"/>
      <c r="SF1" s="61"/>
      <c r="SG1" s="61"/>
      <c r="SH1" s="61"/>
      <c r="SI1" s="61"/>
      <c r="SJ1" s="61"/>
      <c r="SK1" s="61"/>
      <c r="SL1" s="61"/>
      <c r="SM1" s="61"/>
      <c r="SN1" s="61"/>
      <c r="SO1" s="61"/>
      <c r="SP1" s="61"/>
      <c r="SQ1" s="61"/>
      <c r="SR1" s="61"/>
      <c r="SS1" s="61"/>
      <c r="ST1" s="61"/>
      <c r="SU1" s="61"/>
      <c r="SV1" s="61"/>
      <c r="SW1" s="61"/>
      <c r="SX1" s="61"/>
      <c r="SY1" s="61"/>
      <c r="SZ1" s="61"/>
      <c r="TA1" s="61"/>
      <c r="TB1" s="61"/>
      <c r="TC1" s="61"/>
      <c r="TD1" s="61"/>
      <c r="TE1" s="61"/>
      <c r="TF1" s="61"/>
      <c r="TG1" s="61"/>
      <c r="TH1" s="61"/>
      <c r="TI1" s="61"/>
      <c r="TJ1" s="61"/>
      <c r="TK1" s="61"/>
      <c r="TL1" s="61"/>
      <c r="TM1" s="61"/>
      <c r="TN1" s="61"/>
      <c r="TO1" s="61"/>
      <c r="TP1" s="61"/>
      <c r="TQ1" s="61"/>
      <c r="TR1" s="61"/>
      <c r="TS1" s="61"/>
      <c r="TT1" s="61"/>
      <c r="TU1" s="61"/>
      <c r="TV1" s="61"/>
      <c r="TW1" s="61"/>
      <c r="TX1" s="61"/>
      <c r="TY1" s="61"/>
      <c r="TZ1" s="61"/>
      <c r="UA1" s="61"/>
      <c r="UB1" s="61"/>
      <c r="UC1" s="61"/>
      <c r="UD1" s="61"/>
      <c r="UE1" s="61"/>
      <c r="UF1" s="61"/>
      <c r="UG1" s="61"/>
      <c r="UH1" s="61"/>
      <c r="UI1" s="61"/>
      <c r="UJ1" s="61"/>
      <c r="UK1" s="61"/>
      <c r="UL1" s="61"/>
      <c r="UM1" s="61"/>
      <c r="UN1" s="61"/>
      <c r="UO1" s="61"/>
      <c r="UP1" s="61"/>
      <c r="UQ1" s="61"/>
      <c r="UR1" s="61"/>
      <c r="US1" s="61"/>
      <c r="UT1" s="61"/>
      <c r="UU1" s="61"/>
      <c r="UV1" s="61"/>
      <c r="UW1" s="61"/>
      <c r="UX1" s="61"/>
      <c r="UY1" s="61"/>
      <c r="UZ1" s="61"/>
      <c r="VA1" s="61"/>
      <c r="VB1" s="61"/>
      <c r="VC1" s="61"/>
      <c r="VD1" s="61"/>
      <c r="VE1" s="61"/>
      <c r="VF1" s="61"/>
      <c r="VG1" s="61"/>
      <c r="VH1" s="61"/>
      <c r="VI1" s="61"/>
      <c r="VJ1" s="61"/>
      <c r="VK1" s="61"/>
      <c r="VL1" s="61"/>
      <c r="VM1" s="61"/>
      <c r="VN1" s="61"/>
      <c r="VO1" s="61"/>
      <c r="VP1" s="61"/>
      <c r="VQ1" s="61"/>
      <c r="VR1" s="61"/>
      <c r="VS1" s="61"/>
      <c r="VT1" s="61"/>
      <c r="VU1" s="61"/>
      <c r="VV1" s="61"/>
      <c r="VW1" s="61"/>
      <c r="VX1" s="61"/>
      <c r="VY1" s="61"/>
      <c r="VZ1" s="61"/>
      <c r="WA1" s="61"/>
      <c r="WB1" s="61"/>
      <c r="WC1" s="61"/>
      <c r="WD1" s="61"/>
      <c r="WE1" s="61"/>
      <c r="WF1" s="61"/>
      <c r="WG1" s="61"/>
      <c r="WH1" s="61"/>
      <c r="WI1" s="61"/>
      <c r="WJ1" s="61"/>
      <c r="WK1" s="61"/>
      <c r="WL1" s="61"/>
      <c r="WM1" s="61"/>
      <c r="WN1" s="61"/>
      <c r="WO1" s="61"/>
      <c r="WP1" s="61"/>
      <c r="WQ1" s="61"/>
      <c r="WR1" s="61"/>
      <c r="WS1" s="61"/>
      <c r="WT1" s="61"/>
      <c r="WU1" s="61"/>
      <c r="WV1" s="61"/>
      <c r="WW1" s="61"/>
      <c r="WX1" s="61"/>
      <c r="WY1" s="61"/>
      <c r="WZ1" s="61"/>
      <c r="XA1" s="61"/>
      <c r="XB1" s="61"/>
      <c r="XC1" s="61"/>
      <c r="XD1" s="61"/>
      <c r="XE1" s="61"/>
      <c r="XF1" s="61"/>
      <c r="XG1" s="61"/>
      <c r="XH1" s="61"/>
      <c r="XI1" s="61"/>
      <c r="XJ1" s="61"/>
      <c r="XK1" s="61"/>
      <c r="XL1" s="61"/>
      <c r="XM1" s="61"/>
      <c r="XN1" s="61"/>
      <c r="XO1" s="61"/>
      <c r="XP1" s="61"/>
      <c r="XQ1" s="61"/>
      <c r="XR1" s="61"/>
      <c r="XS1" s="61"/>
      <c r="XT1" s="61"/>
      <c r="XU1" s="61"/>
      <c r="XV1" s="61"/>
      <c r="XW1" s="61"/>
      <c r="XX1" s="61"/>
      <c r="XY1" s="61"/>
      <c r="XZ1" s="61"/>
      <c r="YA1" s="61"/>
      <c r="YB1" s="61"/>
      <c r="YC1" s="61"/>
      <c r="YD1" s="61"/>
      <c r="YE1" s="61"/>
      <c r="YF1" s="61"/>
      <c r="YG1" s="61"/>
      <c r="YH1" s="61"/>
      <c r="YI1" s="61"/>
      <c r="YJ1" s="61"/>
      <c r="YK1" s="61"/>
      <c r="YL1" s="61"/>
      <c r="YM1" s="61"/>
      <c r="YN1" s="61"/>
      <c r="YO1" s="61"/>
      <c r="YP1" s="61"/>
      <c r="YQ1" s="61"/>
      <c r="YR1" s="61"/>
      <c r="YS1" s="61"/>
      <c r="YT1" s="61"/>
      <c r="YU1" s="61"/>
      <c r="YV1" s="61"/>
      <c r="YW1" s="61"/>
      <c r="YX1" s="61"/>
      <c r="YY1" s="61"/>
      <c r="YZ1" s="61"/>
      <c r="ZA1" s="61"/>
      <c r="ZB1" s="61"/>
      <c r="ZC1" s="61"/>
      <c r="ZD1" s="61"/>
      <c r="ZE1" s="61"/>
      <c r="ZF1" s="61"/>
      <c r="ZG1" s="61"/>
      <c r="ZH1" s="61"/>
      <c r="ZI1" s="61"/>
      <c r="ZJ1" s="61"/>
      <c r="ZK1" s="61"/>
      <c r="ZL1" s="61"/>
      <c r="ZM1" s="61"/>
      <c r="ZN1" s="61"/>
      <c r="ZO1" s="61"/>
      <c r="ZP1" s="61"/>
      <c r="ZQ1" s="61"/>
      <c r="ZR1" s="61"/>
      <c r="ZS1" s="61"/>
      <c r="ZT1" s="61"/>
      <c r="ZU1" s="61"/>
      <c r="ZV1" s="61"/>
      <c r="ZW1" s="61"/>
      <c r="ZX1" s="61"/>
      <c r="ZY1" s="61"/>
      <c r="ZZ1" s="61"/>
      <c r="AAA1" s="61"/>
      <c r="AAB1" s="61"/>
      <c r="AAC1" s="61"/>
      <c r="AAD1" s="61"/>
      <c r="AAE1" s="61"/>
      <c r="AAF1" s="61"/>
      <c r="AAG1" s="61"/>
      <c r="AAH1" s="61"/>
      <c r="AAI1" s="61"/>
      <c r="AAJ1" s="61"/>
      <c r="AAK1" s="61"/>
      <c r="AAL1" s="61"/>
      <c r="AAM1" s="61"/>
      <c r="AAN1" s="61"/>
      <c r="AAO1" s="61"/>
      <c r="AAP1" s="61"/>
      <c r="AAQ1" s="61"/>
      <c r="AAR1" s="61"/>
      <c r="AAS1" s="61"/>
      <c r="AAT1" s="61"/>
      <c r="AAU1" s="61"/>
      <c r="AAV1" s="61"/>
      <c r="AAW1" s="61"/>
      <c r="AAX1" s="61"/>
      <c r="AAY1" s="61"/>
      <c r="AAZ1" s="61"/>
      <c r="ABA1" s="61"/>
      <c r="ABB1" s="61"/>
      <c r="ABC1" s="61"/>
      <c r="ABD1" s="61"/>
      <c r="ABE1" s="61"/>
      <c r="ABF1" s="61"/>
      <c r="ABG1" s="61"/>
      <c r="ABH1" s="61"/>
      <c r="ABI1" s="61"/>
      <c r="ABJ1" s="61"/>
      <c r="ABK1" s="61"/>
      <c r="ABL1" s="61"/>
      <c r="ABM1" s="61"/>
      <c r="ABN1" s="61"/>
      <c r="ABO1" s="61"/>
      <c r="ABP1" s="61"/>
      <c r="ABQ1" s="61"/>
      <c r="ABR1" s="61"/>
      <c r="ABS1" s="61"/>
      <c r="ABT1" s="61"/>
      <c r="ABU1" s="61"/>
      <c r="ABV1" s="61"/>
      <c r="ABW1" s="61"/>
      <c r="ABX1" s="61"/>
      <c r="ABY1" s="61"/>
      <c r="ABZ1" s="61"/>
      <c r="ACA1" s="61"/>
    </row>
    <row r="2" spans="1:755" s="9" customFormat="1" ht="36.6" customHeight="1" x14ac:dyDescent="0.25">
      <c r="A2" s="151" t="s">
        <v>76</v>
      </c>
      <c r="B2" s="220"/>
      <c r="C2" s="220"/>
      <c r="D2" s="220"/>
      <c r="E2" s="220"/>
      <c r="F2" s="220"/>
      <c r="G2" s="221"/>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3"/>
      <c r="JZ2" s="223"/>
      <c r="KA2" s="223"/>
      <c r="KB2" s="223"/>
      <c r="KC2" s="223"/>
      <c r="KD2" s="223"/>
      <c r="KE2" s="223"/>
      <c r="KF2" s="223"/>
      <c r="KG2" s="223"/>
      <c r="KH2" s="223"/>
      <c r="KI2" s="223"/>
      <c r="KJ2" s="223"/>
      <c r="KK2" s="223"/>
      <c r="KL2" s="223"/>
      <c r="KM2" s="223"/>
      <c r="KN2" s="223"/>
      <c r="KO2" s="223"/>
      <c r="KP2" s="223"/>
      <c r="KQ2" s="223"/>
      <c r="KR2" s="223"/>
      <c r="KS2" s="223"/>
      <c r="KT2" s="223"/>
      <c r="KU2" s="223"/>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3"/>
      <c r="MD2" s="223"/>
      <c r="ME2" s="223"/>
      <c r="MF2" s="223"/>
      <c r="MG2" s="223"/>
      <c r="MH2" s="223"/>
      <c r="MI2" s="223"/>
      <c r="MJ2" s="223"/>
      <c r="MK2" s="223"/>
      <c r="ML2" s="223"/>
      <c r="MM2" s="223"/>
      <c r="MN2" s="223"/>
      <c r="MO2" s="223"/>
      <c r="MP2" s="223"/>
      <c r="MQ2" s="223"/>
      <c r="MR2" s="223"/>
      <c r="MS2" s="223"/>
      <c r="MT2" s="223"/>
      <c r="MU2" s="223"/>
      <c r="MV2" s="223"/>
      <c r="MW2" s="223"/>
      <c r="MX2" s="223"/>
      <c r="MY2" s="223"/>
      <c r="MZ2" s="222"/>
      <c r="NA2" s="222"/>
      <c r="NB2" s="222"/>
      <c r="NC2" s="222"/>
      <c r="ND2" s="222"/>
      <c r="NE2" s="222"/>
      <c r="NF2" s="222"/>
      <c r="NG2" s="222"/>
      <c r="NH2" s="222"/>
      <c r="NI2" s="222"/>
      <c r="NJ2" s="222"/>
      <c r="NK2" s="222"/>
      <c r="NL2" s="222"/>
      <c r="NM2" s="222"/>
      <c r="NN2" s="222"/>
      <c r="NO2" s="222"/>
      <c r="NP2" s="222"/>
      <c r="NQ2" s="222"/>
      <c r="NR2" s="222"/>
      <c r="NS2" s="222"/>
      <c r="NT2" s="222"/>
      <c r="NU2" s="63"/>
      <c r="NV2" s="63"/>
      <c r="NW2" s="63"/>
      <c r="NX2" s="63"/>
      <c r="NY2" s="63"/>
      <c r="NZ2" s="63"/>
      <c r="OA2" s="63"/>
      <c r="OB2" s="63"/>
      <c r="OC2" s="63"/>
      <c r="OD2" s="63"/>
      <c r="OE2" s="63"/>
      <c r="OF2" s="63"/>
      <c r="OG2" s="64"/>
      <c r="OH2" s="64"/>
      <c r="OI2" s="64"/>
      <c r="OJ2" s="64"/>
      <c r="OK2" s="64"/>
      <c r="OL2" s="64"/>
      <c r="OM2" s="64"/>
      <c r="ON2" s="64"/>
      <c r="OO2" s="64"/>
      <c r="OP2" s="64"/>
      <c r="OQ2" s="64"/>
      <c r="OR2" s="64"/>
      <c r="OS2" s="64"/>
      <c r="OT2" s="64"/>
      <c r="OU2" s="64"/>
      <c r="OV2" s="64"/>
      <c r="OW2" s="64"/>
      <c r="OX2" s="64"/>
      <c r="OY2" s="64"/>
      <c r="OZ2" s="64"/>
      <c r="PA2" s="64"/>
      <c r="PB2" s="64"/>
      <c r="PC2" s="64"/>
      <c r="PD2" s="63"/>
      <c r="PE2" s="63"/>
      <c r="PF2" s="63"/>
      <c r="PG2" s="63"/>
      <c r="PH2" s="63"/>
      <c r="PI2" s="63"/>
      <c r="PJ2" s="63"/>
      <c r="PK2" s="63"/>
      <c r="PL2" s="63"/>
      <c r="PM2" s="63"/>
      <c r="PN2" s="63"/>
      <c r="PO2" s="63"/>
      <c r="PP2" s="63"/>
      <c r="PQ2" s="63"/>
      <c r="PR2" s="63"/>
      <c r="PS2" s="63"/>
      <c r="PT2" s="63"/>
      <c r="PU2" s="63"/>
      <c r="PV2" s="63"/>
      <c r="PW2" s="63"/>
      <c r="PX2" s="63"/>
      <c r="PY2" s="63"/>
      <c r="PZ2" s="63"/>
      <c r="QA2" s="63"/>
      <c r="QB2" s="63"/>
      <c r="QC2" s="63"/>
      <c r="QD2" s="63"/>
      <c r="QE2" s="63"/>
      <c r="QF2" s="63"/>
      <c r="QG2" s="63"/>
      <c r="QH2" s="63"/>
      <c r="QI2" s="63"/>
      <c r="QJ2" s="63"/>
      <c r="QK2" s="64"/>
      <c r="QL2" s="64"/>
      <c r="QM2" s="64"/>
      <c r="QN2" s="64"/>
      <c r="QO2" s="64"/>
      <c r="QP2" s="64"/>
      <c r="QQ2" s="64"/>
      <c r="QR2" s="64"/>
      <c r="QS2" s="64"/>
      <c r="QT2" s="64"/>
      <c r="QU2" s="64"/>
      <c r="QV2" s="64"/>
      <c r="QW2" s="64"/>
      <c r="QX2" s="64"/>
      <c r="QY2" s="64"/>
      <c r="QZ2" s="64"/>
      <c r="RA2" s="64"/>
      <c r="RB2" s="64"/>
      <c r="RC2" s="64"/>
      <c r="RD2" s="64"/>
      <c r="RE2" s="64"/>
      <c r="RF2" s="64"/>
      <c r="RG2" s="64"/>
      <c r="RH2" s="63"/>
      <c r="RI2" s="63"/>
      <c r="RJ2" s="63"/>
      <c r="RK2" s="63"/>
      <c r="RL2" s="63"/>
      <c r="RM2" s="63"/>
      <c r="RN2" s="63"/>
      <c r="RO2" s="63"/>
      <c r="RP2" s="63"/>
      <c r="RQ2" s="63"/>
      <c r="RR2" s="63"/>
      <c r="RS2" s="63"/>
      <c r="RT2" s="63"/>
      <c r="RU2" s="63"/>
      <c r="RV2" s="63"/>
      <c r="RW2" s="63"/>
      <c r="RX2" s="63"/>
      <c r="RY2" s="63"/>
      <c r="RZ2" s="63"/>
      <c r="SA2" s="63"/>
      <c r="SB2" s="63"/>
      <c r="SC2" s="63"/>
      <c r="SD2" s="63"/>
      <c r="SE2" s="63"/>
      <c r="SF2" s="63"/>
      <c r="SG2" s="63"/>
      <c r="SH2" s="63"/>
      <c r="SI2" s="63"/>
      <c r="SJ2" s="63"/>
      <c r="SK2" s="63"/>
      <c r="SL2" s="63"/>
      <c r="SM2" s="63"/>
      <c r="SN2" s="63"/>
      <c r="SO2" s="64"/>
      <c r="SP2" s="64"/>
      <c r="SQ2" s="64"/>
      <c r="SR2" s="64"/>
      <c r="SS2" s="64"/>
      <c r="ST2" s="64"/>
      <c r="SU2" s="64"/>
      <c r="SV2" s="64"/>
      <c r="SW2" s="64"/>
      <c r="SX2" s="64"/>
      <c r="SY2" s="64"/>
      <c r="SZ2" s="64"/>
      <c r="TA2" s="64"/>
      <c r="TB2" s="64"/>
      <c r="TC2" s="64"/>
      <c r="TD2" s="64"/>
      <c r="TE2" s="64"/>
      <c r="TF2" s="64"/>
      <c r="TG2" s="64"/>
      <c r="TH2" s="64"/>
      <c r="TI2" s="64"/>
      <c r="TJ2" s="64"/>
      <c r="TK2" s="64"/>
      <c r="TL2" s="63"/>
      <c r="TM2" s="63"/>
      <c r="TN2" s="63"/>
      <c r="TO2" s="63"/>
      <c r="TP2" s="63"/>
      <c r="TQ2" s="63"/>
      <c r="TR2" s="63"/>
      <c r="TS2" s="63"/>
      <c r="TT2" s="63"/>
      <c r="TU2" s="63"/>
      <c r="TV2" s="63"/>
      <c r="TW2" s="63"/>
      <c r="TX2" s="63"/>
      <c r="TY2" s="63"/>
      <c r="TZ2" s="63"/>
      <c r="UA2" s="63"/>
      <c r="UB2" s="63"/>
      <c r="UC2" s="63"/>
      <c r="UD2" s="63"/>
      <c r="UE2" s="63"/>
      <c r="UF2" s="63"/>
      <c r="UG2" s="63"/>
      <c r="UH2" s="63"/>
      <c r="UI2" s="63"/>
      <c r="UJ2" s="63"/>
      <c r="UK2" s="63"/>
      <c r="UL2" s="63"/>
      <c r="UM2" s="63"/>
      <c r="UN2" s="63"/>
      <c r="UO2" s="63"/>
      <c r="UP2" s="63"/>
      <c r="UQ2" s="63"/>
      <c r="UR2" s="63"/>
      <c r="US2" s="64"/>
      <c r="UT2" s="64"/>
      <c r="UU2" s="64"/>
      <c r="UV2" s="64"/>
      <c r="UW2" s="64"/>
      <c r="UX2" s="64"/>
      <c r="UY2" s="64"/>
      <c r="UZ2" s="64"/>
      <c r="VA2" s="64"/>
      <c r="VB2" s="64"/>
      <c r="VC2" s="64"/>
      <c r="VD2" s="64"/>
      <c r="VE2" s="64"/>
      <c r="VF2" s="64"/>
      <c r="VG2" s="64"/>
      <c r="VH2" s="64"/>
      <c r="VI2" s="64"/>
      <c r="VJ2" s="64"/>
      <c r="VK2" s="64"/>
      <c r="VL2" s="64"/>
      <c r="VM2" s="64"/>
      <c r="VN2" s="64"/>
      <c r="VO2" s="64"/>
      <c r="VP2" s="63"/>
      <c r="VQ2" s="63"/>
      <c r="VR2" s="63"/>
      <c r="VS2" s="63"/>
      <c r="VT2" s="63"/>
      <c r="VU2" s="63"/>
      <c r="VV2" s="63"/>
      <c r="VW2" s="63"/>
      <c r="VX2" s="63"/>
      <c r="VY2" s="63"/>
      <c r="VZ2" s="63"/>
      <c r="WA2" s="63"/>
      <c r="WB2" s="63"/>
      <c r="WC2" s="63"/>
      <c r="WD2" s="63"/>
      <c r="WE2" s="63"/>
      <c r="WF2" s="63"/>
      <c r="WG2" s="63"/>
      <c r="WH2" s="63"/>
      <c r="WI2" s="63"/>
      <c r="WJ2" s="63"/>
      <c r="WK2" s="63"/>
      <c r="WL2" s="63"/>
      <c r="WM2" s="63"/>
      <c r="WN2" s="63"/>
      <c r="WO2" s="63"/>
      <c r="WP2" s="63"/>
      <c r="WQ2" s="63"/>
      <c r="WR2" s="63"/>
      <c r="WS2" s="63"/>
      <c r="WT2" s="63"/>
      <c r="WU2" s="63"/>
      <c r="WV2" s="63"/>
      <c r="WW2" s="64"/>
      <c r="WX2" s="64"/>
      <c r="WY2" s="64"/>
      <c r="WZ2" s="64"/>
      <c r="XA2" s="64"/>
      <c r="XB2" s="64"/>
      <c r="XC2" s="64"/>
      <c r="XD2" s="64"/>
      <c r="XE2" s="64"/>
      <c r="XF2" s="64"/>
      <c r="XG2" s="64"/>
      <c r="XH2" s="64"/>
      <c r="XI2" s="64"/>
      <c r="XJ2" s="64"/>
      <c r="XK2" s="64"/>
      <c r="XL2" s="64"/>
      <c r="XM2" s="64"/>
      <c r="XN2" s="64"/>
      <c r="XO2" s="64"/>
      <c r="XP2" s="64"/>
      <c r="XQ2" s="64"/>
      <c r="XR2" s="64"/>
      <c r="XS2" s="64"/>
      <c r="XT2" s="63"/>
      <c r="XU2" s="63"/>
      <c r="XV2" s="63"/>
      <c r="XW2" s="63"/>
      <c r="XX2" s="63"/>
      <c r="XY2" s="63"/>
      <c r="XZ2" s="63"/>
      <c r="YA2" s="63"/>
      <c r="YB2" s="63"/>
      <c r="YC2" s="63"/>
      <c r="YD2" s="63"/>
      <c r="YE2" s="63"/>
      <c r="YF2" s="63"/>
      <c r="YG2" s="63"/>
      <c r="YH2" s="63"/>
      <c r="YI2" s="63"/>
      <c r="YJ2" s="63"/>
      <c r="YK2" s="63"/>
      <c r="YL2" s="63"/>
      <c r="YM2" s="63"/>
      <c r="YN2" s="63"/>
      <c r="YO2" s="63"/>
      <c r="YP2" s="63"/>
      <c r="YQ2" s="63"/>
      <c r="YR2" s="63"/>
      <c r="YS2" s="63"/>
      <c r="YT2" s="63"/>
      <c r="YU2" s="63"/>
      <c r="YV2" s="63"/>
      <c r="YW2" s="63"/>
      <c r="YX2" s="63"/>
      <c r="YY2" s="63"/>
      <c r="YZ2" s="63"/>
      <c r="ZA2" s="64"/>
      <c r="ZB2" s="64"/>
      <c r="ZC2" s="64"/>
      <c r="ZD2" s="64"/>
      <c r="ZE2" s="64"/>
      <c r="ZF2" s="64"/>
      <c r="ZG2" s="64"/>
      <c r="ZH2" s="64"/>
      <c r="ZI2" s="64"/>
      <c r="ZJ2" s="64"/>
      <c r="ZK2" s="64"/>
      <c r="ZL2" s="64"/>
      <c r="ZM2" s="64"/>
      <c r="ZN2" s="64"/>
      <c r="ZO2" s="64"/>
      <c r="ZP2" s="64"/>
      <c r="ZQ2" s="64"/>
      <c r="ZR2" s="64"/>
      <c r="ZS2" s="64"/>
      <c r="ZT2" s="64"/>
      <c r="ZU2" s="64"/>
      <c r="ZV2" s="64"/>
      <c r="ZW2" s="64"/>
      <c r="ZX2" s="63"/>
      <c r="ZY2" s="63"/>
      <c r="ZZ2" s="63"/>
      <c r="AAA2" s="63"/>
      <c r="AAB2" s="63"/>
      <c r="AAC2" s="63"/>
      <c r="AAD2" s="63"/>
      <c r="AAE2" s="63"/>
      <c r="AAF2" s="63"/>
      <c r="AAG2" s="63"/>
      <c r="AAH2" s="63"/>
      <c r="AAI2" s="63"/>
      <c r="AAJ2" s="63"/>
      <c r="AAK2" s="63"/>
      <c r="AAL2" s="63"/>
      <c r="AAM2" s="63"/>
      <c r="AAN2" s="63"/>
      <c r="AAO2" s="63"/>
      <c r="AAP2" s="63"/>
      <c r="AAQ2" s="63"/>
      <c r="AAR2" s="63"/>
      <c r="AAS2" s="63"/>
      <c r="AAT2" s="63"/>
      <c r="AAU2" s="63"/>
      <c r="AAV2" s="63"/>
      <c r="AAW2" s="63"/>
      <c r="AAX2" s="63"/>
      <c r="AAY2" s="63"/>
      <c r="AAZ2" s="63"/>
      <c r="ABA2" s="63"/>
      <c r="ABB2" s="63"/>
      <c r="ABC2" s="63"/>
      <c r="ABD2" s="63"/>
      <c r="ABE2" s="64"/>
      <c r="ABF2" s="64"/>
      <c r="ABG2" s="64"/>
      <c r="ABH2" s="64"/>
      <c r="ABI2" s="64"/>
      <c r="ABJ2" s="64"/>
      <c r="ABK2" s="64"/>
      <c r="ABL2" s="64"/>
      <c r="ABM2" s="64"/>
      <c r="ABN2" s="64"/>
      <c r="ABO2" s="64"/>
      <c r="ABP2" s="64"/>
      <c r="ABQ2" s="64"/>
      <c r="ABR2" s="64"/>
      <c r="ABS2" s="64"/>
      <c r="ABT2" s="64"/>
      <c r="ABU2" s="64"/>
      <c r="ABV2" s="64"/>
      <c r="ABW2" s="64"/>
      <c r="ABX2" s="64"/>
      <c r="ABY2" s="64"/>
      <c r="ABZ2" s="64"/>
      <c r="ACA2" s="64"/>
    </row>
    <row r="3" spans="1:755" s="9" customFormat="1" ht="4.9000000000000004" hidden="1" customHeight="1" x14ac:dyDescent="0.25">
      <c r="A3" s="156"/>
      <c r="B3" s="224"/>
      <c r="C3" s="224"/>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224"/>
      <c r="BQ3" s="224"/>
      <c r="BR3" s="224"/>
      <c r="BS3" s="224"/>
      <c r="BT3" s="224"/>
      <c r="BU3" s="224"/>
      <c r="BV3" s="224"/>
      <c r="BW3" s="224"/>
      <c r="BX3" s="224"/>
      <c r="BY3" s="224"/>
      <c r="BZ3" s="224"/>
      <c r="CA3" s="224"/>
      <c r="CB3" s="224"/>
      <c r="CC3" s="224"/>
      <c r="CD3" s="224"/>
      <c r="CE3" s="224"/>
      <c r="CF3" s="224"/>
      <c r="CG3" s="224"/>
      <c r="CH3" s="224"/>
      <c r="CI3" s="224"/>
      <c r="CJ3" s="224"/>
      <c r="CK3" s="224"/>
      <c r="CL3" s="224"/>
      <c r="CM3" s="224"/>
      <c r="CN3" s="224"/>
      <c r="CO3" s="224"/>
      <c r="CP3" s="224"/>
      <c r="CQ3" s="224"/>
      <c r="CR3" s="224"/>
      <c r="CS3" s="224"/>
      <c r="CT3" s="224"/>
      <c r="CU3" s="224"/>
      <c r="CV3" s="224"/>
      <c r="CW3" s="224"/>
      <c r="CX3" s="224"/>
      <c r="CY3" s="224"/>
      <c r="CZ3" s="224"/>
      <c r="DA3" s="224"/>
      <c r="DB3" s="224"/>
      <c r="DC3" s="224"/>
      <c r="DD3" s="224"/>
      <c r="DE3" s="224"/>
      <c r="DF3" s="224"/>
      <c r="DG3" s="224"/>
      <c r="DH3" s="224"/>
      <c r="DI3" s="224"/>
      <c r="DJ3" s="224"/>
      <c r="DK3" s="224"/>
      <c r="DL3" s="224"/>
      <c r="DM3" s="224"/>
      <c r="DN3" s="224"/>
      <c r="DO3" s="224"/>
      <c r="DP3" s="224"/>
      <c r="DQ3" s="224"/>
      <c r="DR3" s="224"/>
      <c r="DS3" s="224"/>
      <c r="DT3" s="224"/>
      <c r="DU3" s="224"/>
      <c r="DV3" s="224"/>
      <c r="DW3" s="224"/>
      <c r="DX3" s="224"/>
      <c r="DY3" s="224"/>
      <c r="DZ3" s="224"/>
      <c r="EA3" s="224"/>
      <c r="EB3" s="224"/>
      <c r="EC3" s="224"/>
      <c r="ED3" s="224"/>
      <c r="EE3" s="224"/>
      <c r="EF3" s="224"/>
      <c r="EG3" s="224"/>
      <c r="EH3" s="224"/>
      <c r="EI3" s="224"/>
      <c r="EJ3" s="224"/>
      <c r="EK3" s="224"/>
      <c r="EL3" s="224"/>
      <c r="EM3" s="224"/>
      <c r="EN3" s="224"/>
      <c r="EO3" s="224"/>
      <c r="EP3" s="224"/>
      <c r="EQ3" s="224"/>
      <c r="ER3" s="224"/>
      <c r="ES3" s="224"/>
      <c r="ET3" s="224"/>
      <c r="EU3" s="224"/>
      <c r="EV3" s="224"/>
      <c r="EW3" s="224"/>
      <c r="EX3" s="224"/>
      <c r="EY3" s="224"/>
      <c r="EZ3" s="224"/>
      <c r="FA3" s="224"/>
      <c r="FB3" s="224"/>
      <c r="FC3" s="224"/>
      <c r="FD3" s="224"/>
      <c r="FE3" s="224"/>
      <c r="FF3" s="224"/>
      <c r="FG3" s="224"/>
      <c r="FH3" s="224"/>
      <c r="FI3" s="224"/>
      <c r="FJ3" s="224"/>
      <c r="FK3" s="224"/>
      <c r="FL3" s="224"/>
      <c r="FM3" s="224"/>
      <c r="FN3" s="224"/>
      <c r="FO3" s="224"/>
      <c r="FP3" s="224"/>
      <c r="FQ3" s="224"/>
      <c r="FR3" s="224"/>
      <c r="FS3" s="224"/>
      <c r="FT3" s="224"/>
      <c r="FU3" s="224"/>
      <c r="FV3" s="224"/>
      <c r="FW3" s="224"/>
      <c r="FX3" s="224"/>
      <c r="FY3" s="224"/>
      <c r="FZ3" s="224"/>
      <c r="GA3" s="224"/>
      <c r="GB3" s="224"/>
      <c r="GC3" s="224"/>
      <c r="GD3" s="224"/>
      <c r="GE3" s="224"/>
      <c r="GF3" s="224"/>
      <c r="GG3" s="224"/>
      <c r="GH3" s="224"/>
      <c r="GI3" s="224"/>
      <c r="GJ3" s="224"/>
      <c r="GK3" s="224"/>
      <c r="GL3" s="224"/>
      <c r="GM3" s="224"/>
      <c r="GN3" s="224"/>
      <c r="GO3" s="224"/>
      <c r="GP3" s="224"/>
      <c r="GQ3" s="224"/>
      <c r="GR3" s="224"/>
      <c r="GS3" s="224"/>
      <c r="GT3" s="224"/>
      <c r="GU3" s="224"/>
      <c r="GV3" s="224"/>
      <c r="GW3" s="224"/>
      <c r="GX3" s="224"/>
      <c r="GY3" s="224"/>
      <c r="GZ3" s="224"/>
      <c r="HA3" s="224"/>
      <c r="HB3" s="224"/>
      <c r="HC3" s="224"/>
      <c r="HD3" s="224"/>
      <c r="HE3" s="224"/>
      <c r="HF3" s="224"/>
      <c r="HG3" s="224"/>
      <c r="HH3" s="224"/>
      <c r="HI3" s="224"/>
      <c r="HJ3" s="224"/>
      <c r="HK3" s="224"/>
      <c r="HL3" s="224"/>
      <c r="HM3" s="224"/>
      <c r="HN3" s="224"/>
      <c r="HO3" s="224"/>
      <c r="HP3" s="224"/>
      <c r="HQ3" s="224"/>
      <c r="HR3" s="224"/>
      <c r="HS3" s="224"/>
      <c r="HT3" s="224"/>
      <c r="HU3" s="224"/>
      <c r="HV3" s="224"/>
      <c r="HW3" s="224"/>
      <c r="HX3" s="224"/>
      <c r="HY3" s="224"/>
      <c r="HZ3" s="224"/>
      <c r="IA3" s="224"/>
      <c r="IB3" s="224"/>
      <c r="IC3" s="224"/>
      <c r="ID3" s="224"/>
      <c r="IE3" s="224"/>
      <c r="IF3" s="224"/>
      <c r="IG3" s="224"/>
      <c r="IH3" s="224"/>
      <c r="II3" s="224"/>
      <c r="IJ3" s="224"/>
      <c r="IK3" s="224"/>
      <c r="IL3" s="224"/>
      <c r="IM3" s="224"/>
      <c r="IN3" s="224"/>
      <c r="IO3" s="224"/>
      <c r="IP3" s="224"/>
      <c r="IQ3" s="224"/>
      <c r="IR3" s="224"/>
      <c r="IS3" s="224"/>
      <c r="IT3" s="224"/>
      <c r="IU3" s="224"/>
      <c r="IV3" s="224"/>
      <c r="IW3" s="224"/>
      <c r="IX3" s="224"/>
      <c r="IY3" s="224"/>
      <c r="IZ3" s="224"/>
      <c r="JA3" s="224"/>
      <c r="JB3" s="224"/>
      <c r="JC3" s="224"/>
      <c r="JD3" s="224"/>
      <c r="JE3" s="224"/>
      <c r="JF3" s="224"/>
      <c r="JG3" s="224"/>
      <c r="JH3" s="224"/>
      <c r="JI3" s="224"/>
      <c r="JJ3" s="224"/>
      <c r="JK3" s="224"/>
      <c r="JL3" s="224"/>
      <c r="JM3" s="224"/>
      <c r="JN3" s="224"/>
      <c r="JO3" s="224"/>
      <c r="JP3" s="224"/>
      <c r="JQ3" s="224"/>
      <c r="JR3" s="224"/>
      <c r="JS3" s="224"/>
      <c r="JT3" s="224"/>
      <c r="JU3" s="224"/>
      <c r="JV3" s="224"/>
      <c r="JW3" s="224"/>
      <c r="JX3" s="224"/>
      <c r="JY3" s="224"/>
      <c r="JZ3" s="224"/>
      <c r="KA3" s="224"/>
      <c r="KB3" s="224"/>
      <c r="KC3" s="224"/>
      <c r="KD3" s="224"/>
      <c r="KE3" s="224"/>
      <c r="KF3" s="224"/>
      <c r="KG3" s="224"/>
      <c r="KH3" s="224"/>
      <c r="KI3" s="224"/>
      <c r="KJ3" s="224"/>
      <c r="KK3" s="224"/>
      <c r="KL3" s="224"/>
      <c r="KM3" s="224"/>
      <c r="KN3" s="224"/>
      <c r="KO3" s="224"/>
      <c r="KP3" s="224"/>
      <c r="KQ3" s="224"/>
      <c r="KR3" s="224"/>
      <c r="KS3" s="224"/>
      <c r="KT3" s="224"/>
      <c r="KU3" s="224"/>
      <c r="KV3" s="224"/>
      <c r="KW3" s="224"/>
      <c r="KX3" s="224"/>
      <c r="KY3" s="224"/>
      <c r="KZ3" s="224"/>
      <c r="LA3" s="224"/>
      <c r="LB3" s="224"/>
      <c r="LC3" s="224"/>
      <c r="LD3" s="224"/>
      <c r="LE3" s="224"/>
      <c r="LF3" s="224"/>
      <c r="LG3" s="224"/>
      <c r="LH3" s="224"/>
      <c r="LI3" s="224"/>
      <c r="LJ3" s="224"/>
      <c r="LK3" s="224"/>
      <c r="LL3" s="224"/>
      <c r="LM3" s="224"/>
      <c r="LN3" s="224"/>
      <c r="LO3" s="224"/>
      <c r="LP3" s="224"/>
      <c r="LQ3" s="224"/>
      <c r="LR3" s="224"/>
      <c r="LS3" s="224"/>
      <c r="LT3" s="224"/>
      <c r="LU3" s="224"/>
      <c r="LV3" s="224"/>
      <c r="LW3" s="224"/>
      <c r="LX3" s="224"/>
      <c r="LY3" s="224"/>
      <c r="LZ3" s="224"/>
      <c r="MA3" s="224"/>
      <c r="MB3" s="224"/>
      <c r="MC3" s="224"/>
      <c r="MD3" s="224"/>
      <c r="ME3" s="224"/>
      <c r="MF3" s="224"/>
      <c r="MG3" s="224"/>
      <c r="MH3" s="224"/>
      <c r="MI3" s="224"/>
      <c r="MJ3" s="224"/>
      <c r="MK3" s="224"/>
      <c r="ML3" s="224"/>
      <c r="MM3" s="224"/>
      <c r="MN3" s="224"/>
      <c r="MO3" s="224"/>
      <c r="MP3" s="224"/>
      <c r="MQ3" s="224"/>
      <c r="MR3" s="224"/>
      <c r="MS3" s="224"/>
      <c r="MT3" s="224"/>
      <c r="MU3" s="224"/>
      <c r="MV3" s="224"/>
      <c r="MW3" s="224"/>
      <c r="MX3" s="224"/>
      <c r="MY3" s="224"/>
      <c r="MZ3" s="224"/>
      <c r="NA3" s="224"/>
      <c r="NB3" s="224"/>
      <c r="NC3" s="224"/>
      <c r="ND3" s="224"/>
      <c r="NE3" s="224"/>
      <c r="NF3" s="224"/>
      <c r="NG3" s="224"/>
      <c r="NH3" s="224"/>
      <c r="NI3" s="224"/>
      <c r="NJ3" s="224"/>
      <c r="NK3" s="224"/>
      <c r="NL3" s="224"/>
      <c r="NM3" s="224"/>
      <c r="NN3" s="224"/>
      <c r="NO3" s="224"/>
      <c r="NP3" s="224"/>
      <c r="NQ3" s="224"/>
      <c r="NR3" s="224"/>
      <c r="NS3" s="224"/>
      <c r="NT3" s="224"/>
      <c r="NU3" s="65"/>
      <c r="NV3" s="65"/>
      <c r="NW3" s="65"/>
      <c r="NX3" s="65"/>
      <c r="NY3" s="65"/>
      <c r="NZ3" s="65"/>
      <c r="OA3" s="65"/>
      <c r="OB3" s="65"/>
      <c r="OC3" s="65"/>
      <c r="OD3" s="65"/>
      <c r="OE3" s="65"/>
      <c r="OF3" s="65"/>
      <c r="OG3" s="65"/>
      <c r="OH3" s="65"/>
      <c r="OI3" s="65"/>
      <c r="OJ3" s="65"/>
      <c r="OK3" s="65"/>
      <c r="OL3" s="65"/>
      <c r="OM3" s="65"/>
      <c r="ON3" s="65"/>
      <c r="OO3" s="65"/>
      <c r="OP3" s="65"/>
      <c r="OQ3" s="65"/>
      <c r="OR3" s="65"/>
      <c r="OS3" s="65"/>
      <c r="OT3" s="65"/>
      <c r="OU3" s="65"/>
      <c r="OV3" s="65"/>
      <c r="OW3" s="65"/>
      <c r="OX3" s="65"/>
      <c r="OY3" s="65"/>
      <c r="OZ3" s="65"/>
      <c r="PA3" s="65"/>
      <c r="PB3" s="65"/>
      <c r="PC3" s="65"/>
      <c r="PD3" s="65"/>
      <c r="PE3" s="65"/>
      <c r="PF3" s="65"/>
      <c r="PG3" s="65"/>
      <c r="PH3" s="65"/>
      <c r="PI3" s="65"/>
      <c r="PJ3" s="65"/>
      <c r="PK3" s="65"/>
      <c r="PL3" s="65"/>
      <c r="PM3" s="65"/>
      <c r="PN3" s="65"/>
      <c r="PO3" s="65"/>
      <c r="PP3" s="65"/>
      <c r="PQ3" s="65"/>
      <c r="PR3" s="65"/>
      <c r="PS3" s="65"/>
      <c r="PT3" s="65"/>
      <c r="PU3" s="65"/>
      <c r="PV3" s="65"/>
      <c r="PW3" s="65"/>
      <c r="PX3" s="65"/>
      <c r="PY3" s="65"/>
      <c r="PZ3" s="65"/>
      <c r="QA3" s="65"/>
      <c r="QB3" s="65"/>
      <c r="QC3" s="65"/>
      <c r="QD3" s="65"/>
      <c r="QE3" s="65"/>
      <c r="QF3" s="65"/>
      <c r="QG3" s="65"/>
      <c r="QH3" s="65"/>
      <c r="QI3" s="65"/>
      <c r="QJ3" s="65"/>
      <c r="QK3" s="65"/>
      <c r="QL3" s="65"/>
      <c r="QM3" s="65"/>
      <c r="QN3" s="65"/>
      <c r="QO3" s="65"/>
      <c r="QP3" s="65"/>
      <c r="QQ3" s="65"/>
      <c r="QR3" s="65"/>
      <c r="QS3" s="65"/>
      <c r="QT3" s="65"/>
      <c r="QU3" s="65"/>
      <c r="QV3" s="65"/>
      <c r="QW3" s="65"/>
      <c r="QX3" s="65"/>
      <c r="QY3" s="65"/>
      <c r="QZ3" s="65"/>
      <c r="RA3" s="65"/>
      <c r="RB3" s="65"/>
      <c r="RC3" s="65"/>
      <c r="RD3" s="65"/>
      <c r="RE3" s="65"/>
      <c r="RF3" s="65"/>
      <c r="RG3" s="65"/>
      <c r="RH3" s="65"/>
      <c r="RI3" s="65"/>
      <c r="RJ3" s="65"/>
      <c r="RK3" s="65"/>
      <c r="RL3" s="65"/>
      <c r="RM3" s="65"/>
      <c r="RN3" s="65"/>
      <c r="RO3" s="65"/>
      <c r="RP3" s="65"/>
      <c r="RQ3" s="65"/>
      <c r="RR3" s="65"/>
      <c r="RS3" s="65"/>
      <c r="RT3" s="65"/>
      <c r="RU3" s="65"/>
      <c r="RV3" s="65"/>
      <c r="RW3" s="65"/>
      <c r="RX3" s="65"/>
      <c r="RY3" s="65"/>
      <c r="RZ3" s="65"/>
      <c r="SA3" s="65"/>
      <c r="SB3" s="65"/>
      <c r="SC3" s="65"/>
      <c r="SD3" s="65"/>
      <c r="SE3" s="65"/>
      <c r="SF3" s="65"/>
      <c r="SG3" s="65"/>
      <c r="SH3" s="65"/>
      <c r="SI3" s="65"/>
      <c r="SJ3" s="65"/>
      <c r="SK3" s="65"/>
      <c r="SL3" s="65"/>
      <c r="SM3" s="65"/>
      <c r="SN3" s="65"/>
      <c r="SO3" s="65"/>
      <c r="SP3" s="65"/>
      <c r="SQ3" s="65"/>
      <c r="SR3" s="65"/>
      <c r="SS3" s="65"/>
      <c r="ST3" s="65"/>
      <c r="SU3" s="65"/>
      <c r="SV3" s="65"/>
      <c r="SW3" s="65"/>
      <c r="SX3" s="65"/>
      <c r="SY3" s="65"/>
      <c r="SZ3" s="65"/>
      <c r="TA3" s="65"/>
      <c r="TB3" s="65"/>
      <c r="TC3" s="65"/>
      <c r="TD3" s="65"/>
      <c r="TE3" s="65"/>
      <c r="TF3" s="65"/>
      <c r="TG3" s="65"/>
      <c r="TH3" s="65"/>
      <c r="TI3" s="65"/>
      <c r="TJ3" s="65"/>
      <c r="TK3" s="65"/>
      <c r="TL3" s="65"/>
      <c r="TM3" s="65"/>
      <c r="TN3" s="65"/>
      <c r="TO3" s="65"/>
      <c r="TP3" s="65"/>
      <c r="TQ3" s="65"/>
      <c r="TR3" s="65"/>
      <c r="TS3" s="65"/>
      <c r="TT3" s="65"/>
      <c r="TU3" s="65"/>
      <c r="TV3" s="65"/>
      <c r="TW3" s="65"/>
      <c r="TX3" s="65"/>
      <c r="TY3" s="65"/>
      <c r="TZ3" s="65"/>
      <c r="UA3" s="65"/>
      <c r="UB3" s="65"/>
      <c r="UC3" s="65"/>
      <c r="UD3" s="65"/>
      <c r="UE3" s="65"/>
      <c r="UF3" s="65"/>
      <c r="UG3" s="65"/>
      <c r="UH3" s="65"/>
      <c r="UI3" s="65"/>
      <c r="UJ3" s="65"/>
      <c r="UK3" s="65"/>
      <c r="UL3" s="65"/>
      <c r="UM3" s="65"/>
      <c r="UN3" s="65"/>
      <c r="UO3" s="65"/>
      <c r="UP3" s="65"/>
      <c r="UQ3" s="65"/>
      <c r="UR3" s="65"/>
      <c r="US3" s="65"/>
      <c r="UT3" s="65"/>
      <c r="UU3" s="65"/>
      <c r="UV3" s="65"/>
      <c r="UW3" s="65"/>
      <c r="UX3" s="65"/>
      <c r="UY3" s="65"/>
      <c r="UZ3" s="65"/>
      <c r="VA3" s="65"/>
      <c r="VB3" s="65"/>
      <c r="VC3" s="65"/>
      <c r="VD3" s="65"/>
      <c r="VE3" s="65"/>
      <c r="VF3" s="65"/>
      <c r="VG3" s="65"/>
      <c r="VH3" s="65"/>
      <c r="VI3" s="65"/>
      <c r="VJ3" s="65"/>
      <c r="VK3" s="65"/>
      <c r="VL3" s="65"/>
      <c r="VM3" s="65"/>
      <c r="VN3" s="65"/>
      <c r="VO3" s="65"/>
      <c r="VP3" s="65"/>
      <c r="VQ3" s="65"/>
      <c r="VR3" s="65"/>
      <c r="VS3" s="65"/>
      <c r="VT3" s="65"/>
      <c r="VU3" s="65"/>
      <c r="VV3" s="65"/>
      <c r="VW3" s="65"/>
      <c r="VX3" s="65"/>
      <c r="VY3" s="65"/>
      <c r="VZ3" s="65"/>
      <c r="WA3" s="65"/>
      <c r="WB3" s="65"/>
      <c r="WC3" s="65"/>
      <c r="WD3" s="65"/>
      <c r="WE3" s="65"/>
      <c r="WF3" s="65"/>
      <c r="WG3" s="65"/>
      <c r="WH3" s="65"/>
      <c r="WI3" s="65"/>
      <c r="WJ3" s="65"/>
      <c r="WK3" s="65"/>
      <c r="WL3" s="65"/>
      <c r="WM3" s="65"/>
      <c r="WN3" s="65"/>
      <c r="WO3" s="65"/>
      <c r="WP3" s="65"/>
      <c r="WQ3" s="65"/>
      <c r="WR3" s="65"/>
      <c r="WS3" s="65"/>
      <c r="WT3" s="65"/>
      <c r="WU3" s="65"/>
      <c r="WV3" s="65"/>
      <c r="WW3" s="65"/>
      <c r="WX3" s="65"/>
      <c r="WY3" s="65"/>
      <c r="WZ3" s="65"/>
      <c r="XA3" s="65"/>
      <c r="XB3" s="65"/>
      <c r="XC3" s="65"/>
      <c r="XD3" s="65"/>
      <c r="XE3" s="65"/>
      <c r="XF3" s="65"/>
      <c r="XG3" s="65"/>
      <c r="XH3" s="65"/>
      <c r="XI3" s="65"/>
      <c r="XJ3" s="65"/>
      <c r="XK3" s="65"/>
      <c r="XL3" s="65"/>
      <c r="XM3" s="65"/>
      <c r="XN3" s="65"/>
      <c r="XO3" s="65"/>
      <c r="XP3" s="65"/>
      <c r="XQ3" s="65"/>
      <c r="XR3" s="65"/>
      <c r="XS3" s="65"/>
      <c r="XT3" s="65"/>
      <c r="XU3" s="65"/>
      <c r="XV3" s="65"/>
      <c r="XW3" s="65"/>
      <c r="XX3" s="65"/>
      <c r="XY3" s="65"/>
      <c r="XZ3" s="65"/>
      <c r="YA3" s="65"/>
      <c r="YB3" s="65"/>
      <c r="YC3" s="65"/>
      <c r="YD3" s="65"/>
      <c r="YE3" s="65"/>
      <c r="YF3" s="65"/>
      <c r="YG3" s="65"/>
      <c r="YH3" s="65"/>
      <c r="YI3" s="65"/>
      <c r="YJ3" s="65"/>
      <c r="YK3" s="65"/>
      <c r="YL3" s="65"/>
      <c r="YM3" s="65"/>
      <c r="YN3" s="65"/>
      <c r="YO3" s="65"/>
      <c r="YP3" s="65"/>
      <c r="YQ3" s="65"/>
      <c r="YR3" s="65"/>
      <c r="YS3" s="65"/>
      <c r="YT3" s="65"/>
      <c r="YU3" s="65"/>
      <c r="YV3" s="65"/>
      <c r="YW3" s="65"/>
      <c r="YX3" s="65"/>
      <c r="YY3" s="65"/>
      <c r="YZ3" s="65"/>
      <c r="ZA3" s="65"/>
      <c r="ZB3" s="65"/>
      <c r="ZC3" s="65"/>
      <c r="ZD3" s="65"/>
      <c r="ZE3" s="65"/>
      <c r="ZF3" s="65"/>
      <c r="ZG3" s="65"/>
      <c r="ZH3" s="65"/>
      <c r="ZI3" s="65"/>
      <c r="ZJ3" s="65"/>
      <c r="ZK3" s="65"/>
      <c r="ZL3" s="65"/>
      <c r="ZM3" s="65"/>
      <c r="ZN3" s="65"/>
      <c r="ZO3" s="65"/>
      <c r="ZP3" s="65"/>
      <c r="ZQ3" s="65"/>
      <c r="ZR3" s="65"/>
      <c r="ZS3" s="65"/>
      <c r="ZT3" s="65"/>
      <c r="ZU3" s="65"/>
      <c r="ZV3" s="65"/>
      <c r="ZW3" s="65"/>
      <c r="ZX3" s="65"/>
      <c r="ZY3" s="65"/>
      <c r="ZZ3" s="65"/>
      <c r="AAA3" s="65"/>
      <c r="AAB3" s="65"/>
      <c r="AAC3" s="65"/>
      <c r="AAD3" s="65"/>
      <c r="AAE3" s="65"/>
      <c r="AAF3" s="65"/>
      <c r="AAG3" s="65"/>
      <c r="AAH3" s="65"/>
      <c r="AAI3" s="65"/>
      <c r="AAJ3" s="65"/>
      <c r="AAK3" s="65"/>
      <c r="AAL3" s="65"/>
      <c r="AAM3" s="65"/>
      <c r="AAN3" s="65"/>
      <c r="AAO3" s="65"/>
      <c r="AAP3" s="65"/>
      <c r="AAQ3" s="65"/>
      <c r="AAR3" s="65"/>
      <c r="AAS3" s="65"/>
      <c r="AAT3" s="65"/>
      <c r="AAU3" s="65"/>
      <c r="AAV3" s="65"/>
      <c r="AAW3" s="65"/>
      <c r="AAX3" s="65"/>
      <c r="AAY3" s="65"/>
      <c r="AAZ3" s="65"/>
      <c r="ABA3" s="65"/>
      <c r="ABB3" s="65"/>
      <c r="ABC3" s="65"/>
      <c r="ABD3" s="65"/>
      <c r="ABE3" s="65"/>
      <c r="ABF3" s="65"/>
      <c r="ABG3" s="65"/>
      <c r="ABH3" s="65"/>
      <c r="ABI3" s="65"/>
      <c r="ABJ3" s="65"/>
      <c r="ABK3" s="65"/>
      <c r="ABL3" s="65"/>
      <c r="ABM3" s="65"/>
      <c r="ABN3" s="65"/>
      <c r="ABO3" s="65"/>
      <c r="ABP3" s="65"/>
      <c r="ABQ3" s="65"/>
      <c r="ABR3" s="65"/>
      <c r="ABS3" s="65"/>
      <c r="ABT3" s="65"/>
      <c r="ABU3" s="65"/>
      <c r="ABV3" s="65"/>
      <c r="ABW3" s="65"/>
      <c r="ABX3" s="65"/>
      <c r="ABY3" s="65"/>
      <c r="ABZ3" s="65"/>
      <c r="ACA3" s="65"/>
    </row>
    <row r="4" spans="1:755" s="10" customFormat="1" ht="49.9" customHeight="1" x14ac:dyDescent="0.25">
      <c r="A4" s="157" t="s">
        <v>77</v>
      </c>
      <c r="B4" s="158"/>
      <c r="C4" s="158"/>
      <c r="D4" s="158"/>
      <c r="E4" s="158"/>
      <c r="F4" s="158"/>
      <c r="G4" s="158"/>
      <c r="H4" s="158"/>
      <c r="I4" s="158"/>
      <c r="J4" s="158"/>
      <c r="K4" s="158"/>
      <c r="L4" s="159" t="s">
        <v>20</v>
      </c>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GR4" s="160"/>
      <c r="GS4" s="160"/>
      <c r="GT4" s="160"/>
      <c r="GU4" s="160"/>
      <c r="GV4" s="160"/>
      <c r="GW4" s="160"/>
      <c r="GX4" s="160"/>
      <c r="GY4" s="160"/>
      <c r="GZ4" s="160"/>
      <c r="HA4" s="160"/>
      <c r="HB4" s="160"/>
      <c r="HC4" s="160"/>
      <c r="HD4" s="160"/>
      <c r="HE4" s="160"/>
      <c r="HF4" s="160"/>
      <c r="HG4" s="160"/>
      <c r="HH4" s="160"/>
      <c r="HI4" s="160"/>
      <c r="HJ4" s="160"/>
      <c r="HK4" s="160"/>
      <c r="HL4" s="160"/>
      <c r="HM4" s="160"/>
      <c r="HN4" s="160"/>
      <c r="HO4" s="160"/>
      <c r="HP4" s="160"/>
      <c r="HQ4" s="160"/>
      <c r="HR4" s="160"/>
      <c r="HS4" s="160"/>
      <c r="HT4" s="160"/>
      <c r="HU4" s="160"/>
      <c r="HV4" s="160"/>
      <c r="HW4" s="160"/>
      <c r="HX4" s="160"/>
      <c r="HY4" s="160"/>
      <c r="HZ4" s="160"/>
      <c r="IA4" s="160"/>
      <c r="IB4" s="160"/>
      <c r="IC4" s="160"/>
      <c r="ID4" s="160"/>
      <c r="IE4" s="160"/>
      <c r="IF4" s="160"/>
      <c r="IG4" s="160"/>
      <c r="IH4" s="160"/>
      <c r="II4" s="160"/>
      <c r="IJ4" s="160"/>
      <c r="IK4" s="160"/>
      <c r="IL4" s="160"/>
      <c r="IM4" s="160"/>
      <c r="IN4" s="160"/>
      <c r="IO4" s="160"/>
      <c r="IP4" s="160"/>
      <c r="IQ4" s="160"/>
      <c r="IR4" s="160"/>
      <c r="IS4" s="160"/>
      <c r="IT4" s="160"/>
      <c r="IU4" s="160"/>
      <c r="IV4" s="160"/>
      <c r="IW4" s="160"/>
      <c r="IX4" s="160"/>
      <c r="IY4" s="160"/>
      <c r="IZ4" s="160"/>
      <c r="JA4" s="160"/>
      <c r="JB4" s="160"/>
      <c r="JC4" s="160"/>
      <c r="JD4" s="160"/>
      <c r="JE4" s="160"/>
      <c r="JF4" s="160"/>
      <c r="JG4" s="160"/>
      <c r="JH4" s="160"/>
      <c r="JI4" s="160"/>
      <c r="JJ4" s="160"/>
      <c r="JK4" s="160"/>
      <c r="JL4" s="160"/>
      <c r="JM4" s="160"/>
      <c r="JN4" s="160"/>
      <c r="JO4" s="160"/>
      <c r="JP4" s="160"/>
      <c r="JQ4" s="160"/>
      <c r="JR4" s="160"/>
      <c r="JS4" s="160"/>
      <c r="JT4" s="160"/>
      <c r="JU4" s="160"/>
      <c r="JV4" s="160"/>
      <c r="JW4" s="160"/>
      <c r="JX4" s="160"/>
      <c r="JY4" s="160"/>
      <c r="JZ4" s="160"/>
      <c r="KA4" s="160"/>
      <c r="KB4" s="160"/>
      <c r="KC4" s="160"/>
      <c r="KD4" s="160"/>
      <c r="KE4" s="160"/>
      <c r="KF4" s="160"/>
      <c r="KG4" s="160"/>
      <c r="KH4" s="160"/>
      <c r="KI4" s="160"/>
      <c r="KJ4" s="160"/>
      <c r="KK4" s="160"/>
      <c r="KL4" s="160"/>
      <c r="KM4" s="160"/>
      <c r="KN4" s="160"/>
      <c r="KO4" s="160"/>
      <c r="KP4" s="160"/>
      <c r="KQ4" s="160"/>
      <c r="KR4" s="160"/>
      <c r="KS4" s="160"/>
      <c r="KT4" s="160"/>
      <c r="KU4" s="160"/>
      <c r="KV4" s="160"/>
      <c r="KW4" s="160"/>
      <c r="KX4" s="160"/>
      <c r="KY4" s="160"/>
      <c r="KZ4" s="160"/>
      <c r="LA4" s="160"/>
      <c r="LB4" s="160"/>
      <c r="LC4" s="160"/>
      <c r="LD4" s="160"/>
      <c r="LE4" s="160"/>
      <c r="LF4" s="160"/>
      <c r="LG4" s="160"/>
      <c r="LH4" s="160"/>
      <c r="LI4" s="160"/>
      <c r="LJ4" s="160"/>
      <c r="LK4" s="160"/>
      <c r="LL4" s="160"/>
      <c r="LM4" s="160"/>
      <c r="LN4" s="160"/>
      <c r="LO4" s="160"/>
      <c r="LP4" s="160"/>
      <c r="LQ4" s="160"/>
      <c r="LR4" s="160"/>
      <c r="LS4" s="160"/>
      <c r="LT4" s="160"/>
      <c r="LU4" s="160"/>
      <c r="LV4" s="160"/>
      <c r="LW4" s="160"/>
      <c r="LX4" s="160"/>
      <c r="LY4" s="160"/>
      <c r="LZ4" s="160"/>
      <c r="MA4" s="160"/>
      <c r="MB4" s="160"/>
      <c r="MC4" s="160"/>
      <c r="MD4" s="160"/>
      <c r="ME4" s="160"/>
      <c r="MF4" s="160"/>
      <c r="MG4" s="160"/>
      <c r="MH4" s="160"/>
      <c r="MI4" s="160"/>
      <c r="MJ4" s="160"/>
      <c r="MK4" s="160"/>
      <c r="ML4" s="160"/>
      <c r="MM4" s="160"/>
      <c r="MN4" s="160"/>
      <c r="MO4" s="160"/>
      <c r="MP4" s="160"/>
      <c r="MQ4" s="160"/>
      <c r="MR4" s="160"/>
      <c r="MS4" s="160"/>
      <c r="MT4" s="160"/>
      <c r="MU4" s="160"/>
      <c r="MV4" s="160"/>
      <c r="MW4" s="160"/>
      <c r="MX4" s="160"/>
      <c r="MY4" s="160"/>
      <c r="MZ4" s="160"/>
      <c r="NA4" s="160"/>
      <c r="NB4" s="160"/>
      <c r="NC4" s="160"/>
      <c r="ND4" s="160"/>
      <c r="NE4" s="160"/>
      <c r="NF4" s="160"/>
      <c r="NG4" s="160"/>
      <c r="NH4" s="160"/>
      <c r="NI4" s="160"/>
      <c r="NJ4" s="160"/>
      <c r="NK4" s="160"/>
      <c r="NL4" s="160"/>
      <c r="NM4" s="160"/>
      <c r="NN4" s="160"/>
      <c r="NO4" s="160"/>
      <c r="NP4" s="160"/>
      <c r="NQ4" s="160"/>
      <c r="NR4" s="160"/>
      <c r="NS4" s="160"/>
      <c r="NT4" s="160"/>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c r="AAK4" s="66"/>
      <c r="AAL4" s="66"/>
      <c r="AAM4" s="66"/>
      <c r="AAN4" s="66"/>
      <c r="AAO4" s="66"/>
      <c r="AAP4" s="66"/>
      <c r="AAQ4" s="66"/>
      <c r="AAR4" s="66"/>
      <c r="AAS4" s="66"/>
      <c r="AAT4" s="66"/>
      <c r="AAU4" s="66"/>
      <c r="AAV4" s="66"/>
      <c r="AAW4" s="66"/>
      <c r="AAX4" s="66"/>
      <c r="AAY4" s="66"/>
      <c r="AAZ4" s="66"/>
      <c r="ABA4" s="66"/>
      <c r="ABB4" s="66"/>
      <c r="ABC4" s="66"/>
      <c r="ABD4" s="66"/>
      <c r="ABE4" s="66"/>
      <c r="ABF4" s="66"/>
      <c r="ABG4" s="66"/>
      <c r="ABH4" s="66"/>
      <c r="ABI4" s="66"/>
      <c r="ABJ4" s="66"/>
      <c r="ABK4" s="66"/>
      <c r="ABL4" s="66"/>
      <c r="ABM4" s="66"/>
      <c r="ABN4" s="66"/>
      <c r="ABO4" s="66"/>
      <c r="ABP4" s="66"/>
      <c r="ABQ4" s="66"/>
      <c r="ABR4" s="66"/>
      <c r="ABS4" s="66"/>
      <c r="ABT4" s="66"/>
      <c r="ABU4" s="66"/>
      <c r="ABV4" s="66"/>
      <c r="ABW4" s="66"/>
      <c r="ABX4" s="66"/>
      <c r="ABY4" s="66"/>
      <c r="ABZ4" s="66"/>
      <c r="ACA4" s="66"/>
    </row>
    <row r="5" spans="1:755" s="5" customFormat="1" ht="3" customHeight="1" x14ac:dyDescent="0.25">
      <c r="A5" s="161"/>
      <c r="B5" s="161"/>
      <c r="C5" s="161"/>
      <c r="D5" s="161"/>
      <c r="E5" s="161"/>
      <c r="F5" s="161"/>
      <c r="G5" s="161"/>
      <c r="H5" s="161"/>
      <c r="I5" s="161"/>
      <c r="J5" s="161"/>
      <c r="K5" s="161"/>
      <c r="L5" s="162">
        <f>Stammdaten!AB4</f>
        <v>7</v>
      </c>
      <c r="M5" s="160"/>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c r="CJ5" s="163"/>
      <c r="CK5" s="163"/>
      <c r="CL5" s="163"/>
      <c r="CM5" s="163"/>
      <c r="CN5" s="163"/>
      <c r="CO5" s="163"/>
      <c r="CP5" s="163"/>
      <c r="CQ5" s="163"/>
      <c r="CR5" s="163"/>
      <c r="CS5" s="163"/>
      <c r="CT5" s="163"/>
      <c r="CU5" s="163"/>
      <c r="CV5" s="163"/>
      <c r="CW5" s="163"/>
      <c r="CX5" s="163"/>
      <c r="CY5" s="163"/>
      <c r="CZ5" s="163"/>
      <c r="DA5" s="163"/>
      <c r="DB5" s="163"/>
      <c r="DC5" s="163"/>
      <c r="DD5" s="163"/>
      <c r="DE5" s="163"/>
      <c r="DF5" s="163"/>
      <c r="DG5" s="163"/>
      <c r="DH5" s="163"/>
      <c r="DI5" s="163"/>
      <c r="DJ5" s="163"/>
      <c r="DK5" s="163"/>
      <c r="DL5" s="163"/>
      <c r="DM5" s="163"/>
      <c r="DN5" s="163"/>
      <c r="DO5" s="163"/>
      <c r="DP5" s="163"/>
      <c r="DQ5" s="163"/>
      <c r="DR5" s="163"/>
      <c r="DS5" s="163"/>
      <c r="DT5" s="163"/>
      <c r="DU5" s="163"/>
      <c r="DV5" s="163"/>
      <c r="DW5" s="163"/>
      <c r="DX5" s="163"/>
      <c r="DY5" s="163"/>
      <c r="DZ5" s="163"/>
      <c r="EA5" s="163"/>
      <c r="EB5" s="163"/>
      <c r="EC5" s="163"/>
      <c r="ED5" s="163"/>
      <c r="EE5" s="163"/>
      <c r="EF5" s="160"/>
      <c r="EG5" s="160"/>
      <c r="EH5" s="160"/>
      <c r="EI5" s="160"/>
      <c r="EJ5" s="163"/>
      <c r="EK5" s="163"/>
      <c r="EL5" s="163"/>
      <c r="EM5" s="163"/>
      <c r="EN5" s="163"/>
      <c r="EO5" s="163"/>
      <c r="EP5" s="163"/>
      <c r="EQ5" s="163"/>
      <c r="ER5" s="163"/>
      <c r="ES5" s="163"/>
      <c r="ET5" s="163"/>
      <c r="EU5" s="163"/>
      <c r="EV5" s="163"/>
      <c r="EW5" s="163"/>
      <c r="EX5" s="163"/>
      <c r="EY5" s="163"/>
      <c r="EZ5" s="163"/>
      <c r="FA5" s="163"/>
      <c r="FB5" s="163"/>
      <c r="FC5" s="163"/>
      <c r="FD5" s="163"/>
      <c r="FE5" s="163"/>
      <c r="FF5" s="163"/>
      <c r="FG5" s="163"/>
      <c r="FH5" s="163"/>
      <c r="FI5" s="163"/>
      <c r="FJ5" s="163"/>
      <c r="FK5" s="163"/>
      <c r="FL5" s="163"/>
      <c r="FM5" s="163"/>
      <c r="FN5" s="163"/>
      <c r="FO5" s="163"/>
      <c r="FP5" s="163"/>
      <c r="FQ5" s="163"/>
      <c r="FR5" s="163"/>
      <c r="FS5" s="163"/>
      <c r="FT5" s="163"/>
      <c r="FU5" s="163"/>
      <c r="FV5" s="163"/>
      <c r="FW5" s="163"/>
      <c r="FX5" s="163"/>
      <c r="FY5" s="163"/>
      <c r="FZ5" s="163"/>
      <c r="GA5" s="163"/>
      <c r="GB5" s="163"/>
      <c r="GC5" s="163"/>
      <c r="GD5" s="163"/>
      <c r="GE5" s="163"/>
      <c r="GF5" s="163"/>
      <c r="GG5" s="163"/>
      <c r="GH5" s="163"/>
      <c r="GI5" s="163"/>
      <c r="GJ5" s="160"/>
      <c r="GK5" s="160"/>
      <c r="GL5" s="160"/>
      <c r="GM5" s="160"/>
      <c r="GN5" s="163"/>
      <c r="GO5" s="163"/>
      <c r="GP5" s="163"/>
      <c r="GQ5" s="163"/>
      <c r="GR5" s="163"/>
      <c r="GS5" s="163"/>
      <c r="GT5" s="163"/>
      <c r="GU5" s="163"/>
      <c r="GV5" s="163"/>
      <c r="GW5" s="163"/>
      <c r="GX5" s="163"/>
      <c r="GY5" s="163"/>
      <c r="GZ5" s="163"/>
      <c r="HA5" s="163"/>
      <c r="HB5" s="163"/>
      <c r="HC5" s="163"/>
      <c r="HD5" s="163"/>
      <c r="HE5" s="163"/>
      <c r="HF5" s="163"/>
      <c r="HG5" s="163"/>
      <c r="HH5" s="163"/>
      <c r="HI5" s="163"/>
      <c r="HJ5" s="163"/>
      <c r="HK5" s="163"/>
      <c r="HL5" s="163"/>
      <c r="HM5" s="163"/>
      <c r="HN5" s="163"/>
      <c r="HO5" s="163"/>
      <c r="HP5" s="163"/>
      <c r="HQ5" s="163"/>
      <c r="HR5" s="163"/>
      <c r="HS5" s="163"/>
      <c r="HT5" s="163"/>
      <c r="HU5" s="163"/>
      <c r="HV5" s="163"/>
      <c r="HW5" s="163"/>
      <c r="HX5" s="163"/>
      <c r="HY5" s="163"/>
      <c r="HZ5" s="163"/>
      <c r="IA5" s="163"/>
      <c r="IB5" s="163"/>
      <c r="IC5" s="163"/>
      <c r="ID5" s="163"/>
      <c r="IE5" s="163"/>
      <c r="IF5" s="163"/>
      <c r="IG5" s="163"/>
      <c r="IH5" s="163"/>
      <c r="II5" s="163"/>
      <c r="IJ5" s="163"/>
      <c r="IK5" s="163"/>
      <c r="IL5" s="163"/>
      <c r="IM5" s="163"/>
      <c r="IN5" s="160"/>
      <c r="IO5" s="160"/>
      <c r="IP5" s="160"/>
      <c r="IQ5" s="160"/>
      <c r="IR5" s="163"/>
      <c r="IS5" s="163"/>
      <c r="IT5" s="163"/>
      <c r="IU5" s="163"/>
      <c r="IV5" s="163"/>
      <c r="IW5" s="163"/>
      <c r="IX5" s="163"/>
      <c r="IY5" s="163"/>
      <c r="IZ5" s="163"/>
      <c r="JA5" s="163"/>
      <c r="JB5" s="163"/>
      <c r="JC5" s="163"/>
      <c r="JD5" s="163"/>
      <c r="JE5" s="163"/>
      <c r="JF5" s="163"/>
      <c r="JG5" s="163"/>
      <c r="JH5" s="163"/>
      <c r="JI5" s="163"/>
      <c r="JJ5" s="163"/>
      <c r="JK5" s="163"/>
      <c r="JL5" s="163"/>
      <c r="JM5" s="163"/>
      <c r="JN5" s="163"/>
      <c r="JO5" s="163"/>
      <c r="JP5" s="163"/>
      <c r="JQ5" s="163"/>
      <c r="JR5" s="163"/>
      <c r="JS5" s="163"/>
      <c r="JT5" s="163"/>
      <c r="JU5" s="163"/>
      <c r="JV5" s="163"/>
      <c r="JW5" s="163"/>
      <c r="JX5" s="163"/>
      <c r="JY5" s="163"/>
      <c r="JZ5" s="163"/>
      <c r="KA5" s="163"/>
      <c r="KB5" s="163"/>
      <c r="KC5" s="163"/>
      <c r="KD5" s="163"/>
      <c r="KE5" s="163"/>
      <c r="KF5" s="163"/>
      <c r="KG5" s="163"/>
      <c r="KH5" s="163"/>
      <c r="KI5" s="163"/>
      <c r="KJ5" s="163"/>
      <c r="KK5" s="163"/>
      <c r="KL5" s="163"/>
      <c r="KM5" s="163"/>
      <c r="KN5" s="163"/>
      <c r="KO5" s="163"/>
      <c r="KP5" s="163"/>
      <c r="KQ5" s="163"/>
      <c r="KR5" s="160"/>
      <c r="KS5" s="160"/>
      <c r="KT5" s="160"/>
      <c r="KU5" s="160"/>
      <c r="KV5" s="163"/>
      <c r="KW5" s="163"/>
      <c r="KX5" s="163"/>
      <c r="KY5" s="163"/>
      <c r="KZ5" s="163"/>
      <c r="LA5" s="163"/>
      <c r="LB5" s="163"/>
      <c r="LC5" s="163"/>
      <c r="LD5" s="163"/>
      <c r="LE5" s="163"/>
      <c r="LF5" s="163"/>
      <c r="LG5" s="163"/>
      <c r="LH5" s="163"/>
      <c r="LI5" s="163"/>
      <c r="LJ5" s="163"/>
      <c r="LK5" s="163"/>
      <c r="LL5" s="163"/>
      <c r="LM5" s="163"/>
      <c r="LN5" s="163"/>
      <c r="LO5" s="163"/>
      <c r="LP5" s="163"/>
      <c r="LQ5" s="163"/>
      <c r="LR5" s="163"/>
      <c r="LS5" s="163"/>
      <c r="LT5" s="163"/>
      <c r="LU5" s="163"/>
      <c r="LV5" s="163"/>
      <c r="LW5" s="163"/>
      <c r="LX5" s="163"/>
      <c r="LY5" s="163"/>
      <c r="LZ5" s="163"/>
      <c r="MA5" s="163"/>
      <c r="MB5" s="163"/>
      <c r="MC5" s="163"/>
      <c r="MD5" s="163"/>
      <c r="ME5" s="163"/>
      <c r="MF5" s="163"/>
      <c r="MG5" s="163"/>
      <c r="MH5" s="163"/>
      <c r="MI5" s="163"/>
      <c r="MJ5" s="163"/>
      <c r="MK5" s="163"/>
      <c r="ML5" s="163"/>
      <c r="MM5" s="163"/>
      <c r="MN5" s="163"/>
      <c r="MO5" s="163"/>
      <c r="MP5" s="163"/>
      <c r="MQ5" s="163"/>
      <c r="MR5" s="163"/>
      <c r="MS5" s="163"/>
      <c r="MT5" s="163"/>
      <c r="MU5" s="163"/>
      <c r="MV5" s="160"/>
      <c r="MW5" s="160"/>
      <c r="MX5" s="160"/>
      <c r="MY5" s="160"/>
      <c r="MZ5" s="163"/>
      <c r="NA5" s="163"/>
      <c r="NB5" s="163"/>
      <c r="NC5" s="163"/>
      <c r="ND5" s="163"/>
      <c r="NE5" s="163"/>
      <c r="NF5" s="163"/>
      <c r="NG5" s="163"/>
      <c r="NH5" s="163"/>
      <c r="NI5" s="163"/>
      <c r="NJ5" s="163"/>
      <c r="NK5" s="163"/>
      <c r="NL5" s="163"/>
      <c r="NM5" s="163"/>
      <c r="NN5" s="163"/>
      <c r="NO5" s="163"/>
      <c r="NP5" s="163"/>
      <c r="NQ5" s="163"/>
      <c r="NR5" s="163"/>
      <c r="NS5" s="163"/>
      <c r="NT5" s="16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66"/>
      <c r="PA5" s="66"/>
      <c r="PB5" s="66"/>
      <c r="PC5" s="66"/>
      <c r="PD5" s="53"/>
      <c r="PE5" s="53"/>
      <c r="PF5" s="53"/>
      <c r="PG5" s="53"/>
      <c r="PH5" s="53"/>
      <c r="PI5" s="53"/>
      <c r="PJ5" s="53"/>
      <c r="PK5" s="53"/>
      <c r="PL5" s="53"/>
      <c r="PM5" s="53"/>
      <c r="PN5" s="53"/>
      <c r="PO5" s="53"/>
      <c r="PP5" s="53"/>
      <c r="PQ5" s="53"/>
      <c r="PR5" s="53"/>
      <c r="PS5" s="53"/>
      <c r="PT5" s="53"/>
      <c r="PU5" s="53"/>
      <c r="PV5" s="53"/>
      <c r="PW5" s="53"/>
      <c r="PX5" s="53"/>
      <c r="PY5" s="53"/>
      <c r="PZ5" s="53"/>
      <c r="QA5" s="53"/>
      <c r="QB5" s="53"/>
      <c r="QC5" s="53"/>
      <c r="QD5" s="53"/>
      <c r="QE5" s="53"/>
      <c r="QF5" s="53"/>
      <c r="QG5" s="53"/>
      <c r="QH5" s="53"/>
      <c r="QI5" s="53"/>
      <c r="QJ5" s="53"/>
      <c r="QK5" s="53"/>
      <c r="QL5" s="53"/>
      <c r="QM5" s="53"/>
      <c r="QN5" s="53"/>
      <c r="QO5" s="53"/>
      <c r="QP5" s="53"/>
      <c r="QQ5" s="53"/>
      <c r="QR5" s="53"/>
      <c r="QS5" s="53"/>
      <c r="QT5" s="53"/>
      <c r="QU5" s="53"/>
      <c r="QV5" s="53"/>
      <c r="QW5" s="53"/>
      <c r="QX5" s="53"/>
      <c r="QY5" s="53"/>
      <c r="QZ5" s="53"/>
      <c r="RA5" s="53"/>
      <c r="RB5" s="53"/>
      <c r="RC5" s="53"/>
      <c r="RD5" s="66"/>
      <c r="RE5" s="66"/>
      <c r="RF5" s="66"/>
      <c r="RG5" s="66"/>
      <c r="RH5" s="53"/>
      <c r="RI5" s="53"/>
      <c r="RJ5" s="53"/>
      <c r="RK5" s="53"/>
      <c r="RL5" s="53"/>
      <c r="RM5" s="53"/>
      <c r="RN5" s="53"/>
      <c r="RO5" s="53"/>
      <c r="RP5" s="53"/>
      <c r="RQ5" s="53"/>
      <c r="RR5" s="53"/>
      <c r="RS5" s="53"/>
      <c r="RT5" s="53"/>
      <c r="RU5" s="53"/>
      <c r="RV5" s="53"/>
      <c r="RW5" s="53"/>
      <c r="RX5" s="53"/>
      <c r="RY5" s="53"/>
      <c r="RZ5" s="53"/>
      <c r="SA5" s="53"/>
      <c r="SB5" s="53"/>
      <c r="SC5" s="53"/>
      <c r="SD5" s="53"/>
      <c r="SE5" s="53"/>
      <c r="SF5" s="53"/>
      <c r="SG5" s="53"/>
      <c r="SH5" s="53"/>
      <c r="SI5" s="53"/>
      <c r="SJ5" s="53"/>
      <c r="SK5" s="53"/>
      <c r="SL5" s="53"/>
      <c r="SM5" s="53"/>
      <c r="SN5" s="53"/>
      <c r="SO5" s="53"/>
      <c r="SP5" s="53"/>
      <c r="SQ5" s="53"/>
      <c r="SR5" s="53"/>
      <c r="SS5" s="53"/>
      <c r="ST5" s="53"/>
      <c r="SU5" s="53"/>
      <c r="SV5" s="53"/>
      <c r="SW5" s="53"/>
      <c r="SX5" s="53"/>
      <c r="SY5" s="53"/>
      <c r="SZ5" s="53"/>
      <c r="TA5" s="53"/>
      <c r="TB5" s="53"/>
      <c r="TC5" s="53"/>
      <c r="TD5" s="53"/>
      <c r="TE5" s="53"/>
      <c r="TF5" s="53"/>
      <c r="TG5" s="53"/>
      <c r="TH5" s="66"/>
      <c r="TI5" s="66"/>
      <c r="TJ5" s="66"/>
      <c r="TK5" s="66"/>
      <c r="TL5" s="53"/>
      <c r="TM5" s="53"/>
      <c r="TN5" s="53"/>
      <c r="TO5" s="53"/>
      <c r="TP5" s="53"/>
      <c r="TQ5" s="53"/>
      <c r="TR5" s="53"/>
      <c r="TS5" s="53"/>
      <c r="TT5" s="53"/>
      <c r="TU5" s="53"/>
      <c r="TV5" s="53"/>
      <c r="TW5" s="53"/>
      <c r="TX5" s="53"/>
      <c r="TY5" s="53"/>
      <c r="TZ5" s="53"/>
      <c r="UA5" s="53"/>
      <c r="UB5" s="53"/>
      <c r="UC5" s="53"/>
      <c r="UD5" s="53"/>
      <c r="UE5" s="53"/>
      <c r="UF5" s="53"/>
      <c r="UG5" s="53"/>
      <c r="UH5" s="53"/>
      <c r="UI5" s="53"/>
      <c r="UJ5" s="53"/>
      <c r="UK5" s="53"/>
      <c r="UL5" s="53"/>
      <c r="UM5" s="53"/>
      <c r="UN5" s="53"/>
      <c r="UO5" s="53"/>
      <c r="UP5" s="53"/>
      <c r="UQ5" s="53"/>
      <c r="UR5" s="53"/>
      <c r="US5" s="53"/>
      <c r="UT5" s="53"/>
      <c r="UU5" s="53"/>
      <c r="UV5" s="53"/>
      <c r="UW5" s="53"/>
      <c r="UX5" s="53"/>
      <c r="UY5" s="53"/>
      <c r="UZ5" s="53"/>
      <c r="VA5" s="53"/>
      <c r="VB5" s="53"/>
      <c r="VC5" s="53"/>
      <c r="VD5" s="53"/>
      <c r="VE5" s="53"/>
      <c r="VF5" s="53"/>
      <c r="VG5" s="53"/>
      <c r="VH5" s="53"/>
      <c r="VI5" s="53"/>
      <c r="VJ5" s="53"/>
      <c r="VK5" s="53"/>
      <c r="VL5" s="66"/>
      <c r="VM5" s="66"/>
      <c r="VN5" s="66"/>
      <c r="VO5" s="66"/>
      <c r="VP5" s="53"/>
      <c r="VQ5" s="53"/>
      <c r="VR5" s="53"/>
      <c r="VS5" s="53"/>
      <c r="VT5" s="53"/>
      <c r="VU5" s="53"/>
      <c r="VV5" s="53"/>
      <c r="VW5" s="53"/>
      <c r="VX5" s="53"/>
      <c r="VY5" s="53"/>
      <c r="VZ5" s="53"/>
      <c r="WA5" s="53"/>
      <c r="WB5" s="53"/>
      <c r="WC5" s="53"/>
      <c r="WD5" s="53"/>
      <c r="WE5" s="53"/>
      <c r="WF5" s="53"/>
      <c r="WG5" s="53"/>
      <c r="WH5" s="53"/>
      <c r="WI5" s="53"/>
      <c r="WJ5" s="53"/>
      <c r="WK5" s="53"/>
      <c r="WL5" s="53"/>
      <c r="WM5" s="53"/>
      <c r="WN5" s="53"/>
      <c r="WO5" s="53"/>
      <c r="WP5" s="53"/>
      <c r="WQ5" s="53"/>
      <c r="WR5" s="53"/>
      <c r="WS5" s="53"/>
      <c r="WT5" s="53"/>
      <c r="WU5" s="53"/>
      <c r="WV5" s="53"/>
      <c r="WW5" s="53"/>
      <c r="WX5" s="53"/>
      <c r="WY5" s="53"/>
      <c r="WZ5" s="53"/>
      <c r="XA5" s="53"/>
      <c r="XB5" s="53"/>
      <c r="XC5" s="53"/>
      <c r="XD5" s="53"/>
      <c r="XE5" s="53"/>
      <c r="XF5" s="53"/>
      <c r="XG5" s="53"/>
      <c r="XH5" s="53"/>
      <c r="XI5" s="53"/>
      <c r="XJ5" s="53"/>
      <c r="XK5" s="53"/>
      <c r="XL5" s="53"/>
      <c r="XM5" s="53"/>
      <c r="XN5" s="53"/>
      <c r="XO5" s="53"/>
      <c r="XP5" s="66"/>
      <c r="XQ5" s="66"/>
      <c r="XR5" s="66"/>
      <c r="XS5" s="66"/>
      <c r="XT5" s="53"/>
      <c r="XU5" s="53"/>
      <c r="XV5" s="53"/>
      <c r="XW5" s="53"/>
      <c r="XX5" s="53"/>
      <c r="XY5" s="53"/>
      <c r="XZ5" s="53"/>
      <c r="YA5" s="53"/>
      <c r="YB5" s="53"/>
      <c r="YC5" s="53"/>
      <c r="YD5" s="53"/>
      <c r="YE5" s="53"/>
      <c r="YF5" s="53"/>
      <c r="YG5" s="53"/>
      <c r="YH5" s="53"/>
      <c r="YI5" s="53"/>
      <c r="YJ5" s="53"/>
      <c r="YK5" s="53"/>
      <c r="YL5" s="53"/>
      <c r="YM5" s="53"/>
      <c r="YN5" s="53"/>
      <c r="YO5" s="53"/>
      <c r="YP5" s="53"/>
      <c r="YQ5" s="53"/>
      <c r="YR5" s="53"/>
      <c r="YS5" s="53"/>
      <c r="YT5" s="53"/>
      <c r="YU5" s="53"/>
      <c r="YV5" s="53"/>
      <c r="YW5" s="53"/>
      <c r="YX5" s="53"/>
      <c r="YY5" s="53"/>
      <c r="YZ5" s="53"/>
      <c r="ZA5" s="53"/>
      <c r="ZB5" s="53"/>
      <c r="ZC5" s="53"/>
      <c r="ZD5" s="53"/>
      <c r="ZE5" s="53"/>
      <c r="ZF5" s="53"/>
      <c r="ZG5" s="53"/>
      <c r="ZH5" s="53"/>
      <c r="ZI5" s="53"/>
      <c r="ZJ5" s="53"/>
      <c r="ZK5" s="53"/>
      <c r="ZL5" s="53"/>
      <c r="ZM5" s="53"/>
      <c r="ZN5" s="53"/>
      <c r="ZO5" s="53"/>
      <c r="ZP5" s="53"/>
      <c r="ZQ5" s="53"/>
      <c r="ZR5" s="53"/>
      <c r="ZS5" s="53"/>
      <c r="ZT5" s="66"/>
      <c r="ZU5" s="66"/>
      <c r="ZV5" s="66"/>
      <c r="ZW5" s="66"/>
      <c r="ZX5" s="53"/>
      <c r="ZY5" s="53"/>
      <c r="ZZ5" s="53"/>
      <c r="AAA5" s="53"/>
      <c r="AAB5" s="53"/>
      <c r="AAC5" s="53"/>
      <c r="AAD5" s="53"/>
      <c r="AAE5" s="53"/>
      <c r="AAF5" s="53"/>
      <c r="AAG5" s="53"/>
      <c r="AAH5" s="53"/>
      <c r="AAI5" s="53"/>
      <c r="AAJ5" s="53"/>
      <c r="AAK5" s="53"/>
      <c r="AAL5" s="53"/>
      <c r="AAM5" s="53"/>
      <c r="AAN5" s="53"/>
      <c r="AAO5" s="53"/>
      <c r="AAP5" s="53"/>
      <c r="AAQ5" s="53"/>
      <c r="AAR5" s="53"/>
      <c r="AAS5" s="53"/>
      <c r="AAT5" s="53"/>
      <c r="AAU5" s="53"/>
      <c r="AAV5" s="53"/>
      <c r="AAW5" s="53"/>
      <c r="AAX5" s="53"/>
      <c r="AAY5" s="53"/>
      <c r="AAZ5" s="53"/>
      <c r="ABA5" s="53"/>
      <c r="ABB5" s="53"/>
      <c r="ABC5" s="53"/>
      <c r="ABD5" s="53"/>
      <c r="ABE5" s="53"/>
      <c r="ABF5" s="53"/>
      <c r="ABG5" s="53"/>
      <c r="ABH5" s="53"/>
      <c r="ABI5" s="53"/>
      <c r="ABJ5" s="53"/>
      <c r="ABK5" s="53"/>
      <c r="ABL5" s="53"/>
      <c r="ABM5" s="53"/>
      <c r="ABN5" s="53"/>
      <c r="ABO5" s="53"/>
      <c r="ABP5" s="53"/>
      <c r="ABQ5" s="53"/>
      <c r="ABR5" s="53"/>
      <c r="ABS5" s="53"/>
      <c r="ABT5" s="53"/>
      <c r="ABU5" s="53"/>
      <c r="ABV5" s="53"/>
      <c r="ABW5" s="53"/>
      <c r="ABX5" s="66"/>
      <c r="ABY5" s="66"/>
      <c r="ABZ5" s="66"/>
      <c r="ACA5" s="66"/>
    </row>
    <row r="6" spans="1:755" s="5" customFormat="1" ht="3.6" customHeight="1" x14ac:dyDescent="0.25">
      <c r="A6" s="164"/>
      <c r="B6" s="164"/>
      <c r="C6" s="164"/>
      <c r="D6" s="164"/>
      <c r="E6" s="164"/>
      <c r="F6" s="164"/>
      <c r="G6" s="164"/>
      <c r="H6" s="164"/>
      <c r="I6" s="164"/>
      <c r="J6" s="165"/>
      <c r="K6" s="165"/>
      <c r="L6" s="162">
        <f>Stammdaten!AB5</f>
        <v>0</v>
      </c>
      <c r="M6" s="166"/>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c r="CJ6" s="163"/>
      <c r="CK6" s="163"/>
      <c r="CL6" s="163"/>
      <c r="CM6" s="163"/>
      <c r="CN6" s="163"/>
      <c r="CO6" s="163"/>
      <c r="CP6" s="163"/>
      <c r="CQ6" s="163"/>
      <c r="CR6" s="163"/>
      <c r="CS6" s="163"/>
      <c r="CT6" s="163"/>
      <c r="CU6" s="163"/>
      <c r="CV6" s="163"/>
      <c r="CW6" s="163"/>
      <c r="CX6" s="163"/>
      <c r="CY6" s="163"/>
      <c r="CZ6" s="163"/>
      <c r="DA6" s="163"/>
      <c r="DB6" s="163"/>
      <c r="DC6" s="163"/>
      <c r="DD6" s="163"/>
      <c r="DE6" s="163"/>
      <c r="DF6" s="163"/>
      <c r="DG6" s="163"/>
      <c r="DH6" s="163"/>
      <c r="DI6" s="163"/>
      <c r="DJ6" s="163"/>
      <c r="DK6" s="163"/>
      <c r="DL6" s="163"/>
      <c r="DM6" s="163"/>
      <c r="DN6" s="163"/>
      <c r="DO6" s="163"/>
      <c r="DP6" s="163"/>
      <c r="DQ6" s="163"/>
      <c r="DR6" s="163"/>
      <c r="DS6" s="163"/>
      <c r="DT6" s="163"/>
      <c r="DU6" s="163"/>
      <c r="DV6" s="163"/>
      <c r="DW6" s="163"/>
      <c r="DX6" s="163"/>
      <c r="DY6" s="163"/>
      <c r="DZ6" s="163"/>
      <c r="EA6" s="163"/>
      <c r="EB6" s="163"/>
      <c r="EC6" s="163"/>
      <c r="ED6" s="163"/>
      <c r="EE6" s="163"/>
      <c r="EF6" s="160"/>
      <c r="EG6" s="160"/>
      <c r="EH6" s="160"/>
      <c r="EI6" s="160"/>
      <c r="EJ6" s="163"/>
      <c r="EK6" s="163"/>
      <c r="EL6" s="163"/>
      <c r="EM6" s="163"/>
      <c r="EN6" s="163"/>
      <c r="EO6" s="163"/>
      <c r="EP6" s="163"/>
      <c r="EQ6" s="163"/>
      <c r="ER6" s="163"/>
      <c r="ES6" s="163"/>
      <c r="ET6" s="163"/>
      <c r="EU6" s="163"/>
      <c r="EV6" s="163"/>
      <c r="EW6" s="163"/>
      <c r="EX6" s="163"/>
      <c r="EY6" s="163"/>
      <c r="EZ6" s="163"/>
      <c r="FA6" s="163"/>
      <c r="FB6" s="163"/>
      <c r="FC6" s="163"/>
      <c r="FD6" s="163"/>
      <c r="FE6" s="163"/>
      <c r="FF6" s="163"/>
      <c r="FG6" s="163"/>
      <c r="FH6" s="163"/>
      <c r="FI6" s="163"/>
      <c r="FJ6" s="163"/>
      <c r="FK6" s="163"/>
      <c r="FL6" s="163"/>
      <c r="FM6" s="163"/>
      <c r="FN6" s="163"/>
      <c r="FO6" s="163"/>
      <c r="FP6" s="163"/>
      <c r="FQ6" s="163"/>
      <c r="FR6" s="163"/>
      <c r="FS6" s="163"/>
      <c r="FT6" s="163"/>
      <c r="FU6" s="163"/>
      <c r="FV6" s="163"/>
      <c r="FW6" s="163"/>
      <c r="FX6" s="163"/>
      <c r="FY6" s="163"/>
      <c r="FZ6" s="163"/>
      <c r="GA6" s="163"/>
      <c r="GB6" s="163"/>
      <c r="GC6" s="163"/>
      <c r="GD6" s="163"/>
      <c r="GE6" s="163"/>
      <c r="GF6" s="163"/>
      <c r="GG6" s="163"/>
      <c r="GH6" s="163"/>
      <c r="GI6" s="163"/>
      <c r="GJ6" s="160"/>
      <c r="GK6" s="160"/>
      <c r="GL6" s="160"/>
      <c r="GM6" s="160"/>
      <c r="GN6" s="163"/>
      <c r="GO6" s="163"/>
      <c r="GP6" s="163"/>
      <c r="GQ6" s="163"/>
      <c r="GR6" s="163"/>
      <c r="GS6" s="163"/>
      <c r="GT6" s="163"/>
      <c r="GU6" s="163"/>
      <c r="GV6" s="163"/>
      <c r="GW6" s="163"/>
      <c r="GX6" s="163"/>
      <c r="GY6" s="163"/>
      <c r="GZ6" s="163"/>
      <c r="HA6" s="163"/>
      <c r="HB6" s="163"/>
      <c r="HC6" s="163"/>
      <c r="HD6" s="163"/>
      <c r="HE6" s="163"/>
      <c r="HF6" s="163"/>
      <c r="HG6" s="163"/>
      <c r="HH6" s="163"/>
      <c r="HI6" s="163"/>
      <c r="HJ6" s="163"/>
      <c r="HK6" s="163"/>
      <c r="HL6" s="163"/>
      <c r="HM6" s="163"/>
      <c r="HN6" s="163"/>
      <c r="HO6" s="163"/>
      <c r="HP6" s="163"/>
      <c r="HQ6" s="163"/>
      <c r="HR6" s="163"/>
      <c r="HS6" s="163"/>
      <c r="HT6" s="163"/>
      <c r="HU6" s="163"/>
      <c r="HV6" s="163"/>
      <c r="HW6" s="163"/>
      <c r="HX6" s="163"/>
      <c r="HY6" s="163"/>
      <c r="HZ6" s="163"/>
      <c r="IA6" s="163"/>
      <c r="IB6" s="163"/>
      <c r="IC6" s="163"/>
      <c r="ID6" s="163"/>
      <c r="IE6" s="163"/>
      <c r="IF6" s="163"/>
      <c r="IG6" s="163"/>
      <c r="IH6" s="163"/>
      <c r="II6" s="163"/>
      <c r="IJ6" s="163"/>
      <c r="IK6" s="163"/>
      <c r="IL6" s="163"/>
      <c r="IM6" s="163"/>
      <c r="IN6" s="160"/>
      <c r="IO6" s="160"/>
      <c r="IP6" s="160"/>
      <c r="IQ6" s="160"/>
      <c r="IR6" s="163"/>
      <c r="IS6" s="163"/>
      <c r="IT6" s="163"/>
      <c r="IU6" s="163"/>
      <c r="IV6" s="163"/>
      <c r="IW6" s="163"/>
      <c r="IX6" s="163"/>
      <c r="IY6" s="163"/>
      <c r="IZ6" s="163"/>
      <c r="JA6" s="163"/>
      <c r="JB6" s="163"/>
      <c r="JC6" s="163"/>
      <c r="JD6" s="163"/>
      <c r="JE6" s="163"/>
      <c r="JF6" s="163"/>
      <c r="JG6" s="163"/>
      <c r="JH6" s="163"/>
      <c r="JI6" s="163"/>
      <c r="JJ6" s="163"/>
      <c r="JK6" s="163"/>
      <c r="JL6" s="163"/>
      <c r="JM6" s="163"/>
      <c r="JN6" s="163"/>
      <c r="JO6" s="163"/>
      <c r="JP6" s="163"/>
      <c r="JQ6" s="163"/>
      <c r="JR6" s="163"/>
      <c r="JS6" s="163"/>
      <c r="JT6" s="163"/>
      <c r="JU6" s="163"/>
      <c r="JV6" s="163"/>
      <c r="JW6" s="163"/>
      <c r="JX6" s="163"/>
      <c r="JY6" s="163"/>
      <c r="JZ6" s="163"/>
      <c r="KA6" s="163"/>
      <c r="KB6" s="163"/>
      <c r="KC6" s="163"/>
      <c r="KD6" s="163"/>
      <c r="KE6" s="163"/>
      <c r="KF6" s="163"/>
      <c r="KG6" s="163"/>
      <c r="KH6" s="163"/>
      <c r="KI6" s="163"/>
      <c r="KJ6" s="163"/>
      <c r="KK6" s="163"/>
      <c r="KL6" s="163"/>
      <c r="KM6" s="163"/>
      <c r="KN6" s="163"/>
      <c r="KO6" s="163"/>
      <c r="KP6" s="163"/>
      <c r="KQ6" s="163"/>
      <c r="KR6" s="160"/>
      <c r="KS6" s="160"/>
      <c r="KT6" s="160"/>
      <c r="KU6" s="160"/>
      <c r="KV6" s="163"/>
      <c r="KW6" s="163"/>
      <c r="KX6" s="163"/>
      <c r="KY6" s="163"/>
      <c r="KZ6" s="163"/>
      <c r="LA6" s="163"/>
      <c r="LB6" s="163"/>
      <c r="LC6" s="163"/>
      <c r="LD6" s="163"/>
      <c r="LE6" s="163"/>
      <c r="LF6" s="163"/>
      <c r="LG6" s="163"/>
      <c r="LH6" s="163"/>
      <c r="LI6" s="163"/>
      <c r="LJ6" s="163"/>
      <c r="LK6" s="163"/>
      <c r="LL6" s="163"/>
      <c r="LM6" s="163"/>
      <c r="LN6" s="163"/>
      <c r="LO6" s="163"/>
      <c r="LP6" s="163"/>
      <c r="LQ6" s="163"/>
      <c r="LR6" s="163"/>
      <c r="LS6" s="163"/>
      <c r="LT6" s="163"/>
      <c r="LU6" s="163"/>
      <c r="LV6" s="163"/>
      <c r="LW6" s="163"/>
      <c r="LX6" s="163"/>
      <c r="LY6" s="163"/>
      <c r="LZ6" s="163"/>
      <c r="MA6" s="163"/>
      <c r="MB6" s="163"/>
      <c r="MC6" s="163"/>
      <c r="MD6" s="163"/>
      <c r="ME6" s="163"/>
      <c r="MF6" s="163"/>
      <c r="MG6" s="163"/>
      <c r="MH6" s="163"/>
      <c r="MI6" s="163"/>
      <c r="MJ6" s="163"/>
      <c r="MK6" s="163"/>
      <c r="ML6" s="163"/>
      <c r="MM6" s="163"/>
      <c r="MN6" s="163"/>
      <c r="MO6" s="163"/>
      <c r="MP6" s="163"/>
      <c r="MQ6" s="163"/>
      <c r="MR6" s="163"/>
      <c r="MS6" s="163"/>
      <c r="MT6" s="163"/>
      <c r="MU6" s="163"/>
      <c r="MV6" s="160"/>
      <c r="MW6" s="160"/>
      <c r="MX6" s="160"/>
      <c r="MY6" s="160"/>
      <c r="MZ6" s="163"/>
      <c r="NA6" s="163"/>
      <c r="NB6" s="163"/>
      <c r="NC6" s="163"/>
      <c r="ND6" s="163"/>
      <c r="NE6" s="163"/>
      <c r="NF6" s="163"/>
      <c r="NG6" s="163"/>
      <c r="NH6" s="163"/>
      <c r="NI6" s="163"/>
      <c r="NJ6" s="163"/>
      <c r="NK6" s="163"/>
      <c r="NL6" s="163"/>
      <c r="NM6" s="163"/>
      <c r="NN6" s="163"/>
      <c r="NO6" s="163"/>
      <c r="NP6" s="163"/>
      <c r="NQ6" s="163"/>
      <c r="NR6" s="163"/>
      <c r="NS6" s="163"/>
      <c r="NT6" s="163"/>
      <c r="NU6" s="53"/>
      <c r="NV6" s="53"/>
      <c r="NW6" s="53"/>
      <c r="NX6" s="53"/>
      <c r="NY6" s="53"/>
      <c r="NZ6" s="53"/>
      <c r="OA6" s="53"/>
      <c r="OB6" s="53"/>
      <c r="OC6" s="53"/>
      <c r="OD6" s="53"/>
      <c r="OE6" s="53"/>
      <c r="OF6" s="53"/>
      <c r="OG6" s="53"/>
      <c r="OH6" s="53"/>
      <c r="OI6" s="53"/>
      <c r="OJ6" s="53"/>
      <c r="OK6" s="53"/>
      <c r="OL6" s="53"/>
      <c r="OM6" s="53"/>
      <c r="ON6" s="53"/>
      <c r="OO6" s="53"/>
      <c r="OP6" s="53"/>
      <c r="OQ6" s="53"/>
      <c r="OR6" s="53"/>
      <c r="OS6" s="53"/>
      <c r="OT6" s="53"/>
      <c r="OU6" s="53"/>
      <c r="OV6" s="53"/>
      <c r="OW6" s="53"/>
      <c r="OX6" s="53"/>
      <c r="OY6" s="53"/>
      <c r="OZ6" s="66"/>
      <c r="PA6" s="66"/>
      <c r="PB6" s="66"/>
      <c r="PC6" s="66"/>
      <c r="PD6" s="53"/>
      <c r="PE6" s="53"/>
      <c r="PF6" s="53"/>
      <c r="PG6" s="53"/>
      <c r="PH6" s="53"/>
      <c r="PI6" s="53"/>
      <c r="PJ6" s="53"/>
      <c r="PK6" s="53"/>
      <c r="PL6" s="53"/>
      <c r="PM6" s="53"/>
      <c r="PN6" s="53"/>
      <c r="PO6" s="53"/>
      <c r="PP6" s="53"/>
      <c r="PQ6" s="53"/>
      <c r="PR6" s="53"/>
      <c r="PS6" s="53"/>
      <c r="PT6" s="53"/>
      <c r="PU6" s="53"/>
      <c r="PV6" s="53"/>
      <c r="PW6" s="53"/>
      <c r="PX6" s="53"/>
      <c r="PY6" s="53"/>
      <c r="PZ6" s="53"/>
      <c r="QA6" s="53"/>
      <c r="QB6" s="53"/>
      <c r="QC6" s="53"/>
      <c r="QD6" s="53"/>
      <c r="QE6" s="53"/>
      <c r="QF6" s="53"/>
      <c r="QG6" s="53"/>
      <c r="QH6" s="53"/>
      <c r="QI6" s="53"/>
      <c r="QJ6" s="53"/>
      <c r="QK6" s="53"/>
      <c r="QL6" s="53"/>
      <c r="QM6" s="53"/>
      <c r="QN6" s="53"/>
      <c r="QO6" s="53"/>
      <c r="QP6" s="53"/>
      <c r="QQ6" s="53"/>
      <c r="QR6" s="53"/>
      <c r="QS6" s="53"/>
      <c r="QT6" s="53"/>
      <c r="QU6" s="53"/>
      <c r="QV6" s="53"/>
      <c r="QW6" s="53"/>
      <c r="QX6" s="53"/>
      <c r="QY6" s="53"/>
      <c r="QZ6" s="53"/>
      <c r="RA6" s="53"/>
      <c r="RB6" s="53"/>
      <c r="RC6" s="53"/>
      <c r="RD6" s="66"/>
      <c r="RE6" s="66"/>
      <c r="RF6" s="66"/>
      <c r="RG6" s="66"/>
      <c r="RH6" s="53"/>
      <c r="RI6" s="53"/>
      <c r="RJ6" s="53"/>
      <c r="RK6" s="53"/>
      <c r="RL6" s="53"/>
      <c r="RM6" s="53"/>
      <c r="RN6" s="53"/>
      <c r="RO6" s="53"/>
      <c r="RP6" s="53"/>
      <c r="RQ6" s="53"/>
      <c r="RR6" s="53"/>
      <c r="RS6" s="53"/>
      <c r="RT6" s="53"/>
      <c r="RU6" s="53"/>
      <c r="RV6" s="53"/>
      <c r="RW6" s="53"/>
      <c r="RX6" s="53"/>
      <c r="RY6" s="53"/>
      <c r="RZ6" s="53"/>
      <c r="SA6" s="53"/>
      <c r="SB6" s="53"/>
      <c r="SC6" s="53"/>
      <c r="SD6" s="53"/>
      <c r="SE6" s="53"/>
      <c r="SF6" s="53"/>
      <c r="SG6" s="53"/>
      <c r="SH6" s="53"/>
      <c r="SI6" s="53"/>
      <c r="SJ6" s="53"/>
      <c r="SK6" s="53"/>
      <c r="SL6" s="53"/>
      <c r="SM6" s="53"/>
      <c r="SN6" s="53"/>
      <c r="SO6" s="53"/>
      <c r="SP6" s="53"/>
      <c r="SQ6" s="53"/>
      <c r="SR6" s="53"/>
      <c r="SS6" s="53"/>
      <c r="ST6" s="53"/>
      <c r="SU6" s="53"/>
      <c r="SV6" s="53"/>
      <c r="SW6" s="53"/>
      <c r="SX6" s="53"/>
      <c r="SY6" s="53"/>
      <c r="SZ6" s="53"/>
      <c r="TA6" s="53"/>
      <c r="TB6" s="53"/>
      <c r="TC6" s="53"/>
      <c r="TD6" s="53"/>
      <c r="TE6" s="53"/>
      <c r="TF6" s="53"/>
      <c r="TG6" s="53"/>
      <c r="TH6" s="66"/>
      <c r="TI6" s="66"/>
      <c r="TJ6" s="66"/>
      <c r="TK6" s="66"/>
      <c r="TL6" s="53"/>
      <c r="TM6" s="53"/>
      <c r="TN6" s="53"/>
      <c r="TO6" s="53"/>
      <c r="TP6" s="53"/>
      <c r="TQ6" s="53"/>
      <c r="TR6" s="53"/>
      <c r="TS6" s="53"/>
      <c r="TT6" s="53"/>
      <c r="TU6" s="53"/>
      <c r="TV6" s="53"/>
      <c r="TW6" s="53"/>
      <c r="TX6" s="53"/>
      <c r="TY6" s="53"/>
      <c r="TZ6" s="53"/>
      <c r="UA6" s="53"/>
      <c r="UB6" s="53"/>
      <c r="UC6" s="53"/>
      <c r="UD6" s="53"/>
      <c r="UE6" s="53"/>
      <c r="UF6" s="53"/>
      <c r="UG6" s="53"/>
      <c r="UH6" s="53"/>
      <c r="UI6" s="53"/>
      <c r="UJ6" s="53"/>
      <c r="UK6" s="53"/>
      <c r="UL6" s="53"/>
      <c r="UM6" s="53"/>
      <c r="UN6" s="53"/>
      <c r="UO6" s="53"/>
      <c r="UP6" s="53"/>
      <c r="UQ6" s="53"/>
      <c r="UR6" s="53"/>
      <c r="US6" s="53"/>
      <c r="UT6" s="53"/>
      <c r="UU6" s="53"/>
      <c r="UV6" s="53"/>
      <c r="UW6" s="53"/>
      <c r="UX6" s="53"/>
      <c r="UY6" s="53"/>
      <c r="UZ6" s="53"/>
      <c r="VA6" s="53"/>
      <c r="VB6" s="53"/>
      <c r="VC6" s="53"/>
      <c r="VD6" s="53"/>
      <c r="VE6" s="53"/>
      <c r="VF6" s="53"/>
      <c r="VG6" s="53"/>
      <c r="VH6" s="53"/>
      <c r="VI6" s="53"/>
      <c r="VJ6" s="53"/>
      <c r="VK6" s="53"/>
      <c r="VL6" s="66"/>
      <c r="VM6" s="66"/>
      <c r="VN6" s="66"/>
      <c r="VO6" s="66"/>
      <c r="VP6" s="53"/>
      <c r="VQ6" s="53"/>
      <c r="VR6" s="53"/>
      <c r="VS6" s="53"/>
      <c r="VT6" s="53"/>
      <c r="VU6" s="53"/>
      <c r="VV6" s="53"/>
      <c r="VW6" s="53"/>
      <c r="VX6" s="53"/>
      <c r="VY6" s="53"/>
      <c r="VZ6" s="53"/>
      <c r="WA6" s="53"/>
      <c r="WB6" s="53"/>
      <c r="WC6" s="53"/>
      <c r="WD6" s="53"/>
      <c r="WE6" s="53"/>
      <c r="WF6" s="53"/>
      <c r="WG6" s="53"/>
      <c r="WH6" s="53"/>
      <c r="WI6" s="53"/>
      <c r="WJ6" s="53"/>
      <c r="WK6" s="53"/>
      <c r="WL6" s="53"/>
      <c r="WM6" s="53"/>
      <c r="WN6" s="53"/>
      <c r="WO6" s="53"/>
      <c r="WP6" s="53"/>
      <c r="WQ6" s="53"/>
      <c r="WR6" s="53"/>
      <c r="WS6" s="53"/>
      <c r="WT6" s="53"/>
      <c r="WU6" s="53"/>
      <c r="WV6" s="53"/>
      <c r="WW6" s="53"/>
      <c r="WX6" s="53"/>
      <c r="WY6" s="53"/>
      <c r="WZ6" s="53"/>
      <c r="XA6" s="53"/>
      <c r="XB6" s="53"/>
      <c r="XC6" s="53"/>
      <c r="XD6" s="53"/>
      <c r="XE6" s="53"/>
      <c r="XF6" s="53"/>
      <c r="XG6" s="53"/>
      <c r="XH6" s="53"/>
      <c r="XI6" s="53"/>
      <c r="XJ6" s="53"/>
      <c r="XK6" s="53"/>
      <c r="XL6" s="53"/>
      <c r="XM6" s="53"/>
      <c r="XN6" s="53"/>
      <c r="XO6" s="53"/>
      <c r="XP6" s="66"/>
      <c r="XQ6" s="66"/>
      <c r="XR6" s="66"/>
      <c r="XS6" s="66"/>
      <c r="XT6" s="53"/>
      <c r="XU6" s="53"/>
      <c r="XV6" s="53"/>
      <c r="XW6" s="53"/>
      <c r="XX6" s="53"/>
      <c r="XY6" s="53"/>
      <c r="XZ6" s="53"/>
      <c r="YA6" s="53"/>
      <c r="YB6" s="53"/>
      <c r="YC6" s="53"/>
      <c r="YD6" s="53"/>
      <c r="YE6" s="53"/>
      <c r="YF6" s="53"/>
      <c r="YG6" s="53"/>
      <c r="YH6" s="53"/>
      <c r="YI6" s="53"/>
      <c r="YJ6" s="53"/>
      <c r="YK6" s="53"/>
      <c r="YL6" s="53"/>
      <c r="YM6" s="53"/>
      <c r="YN6" s="53"/>
      <c r="YO6" s="53"/>
      <c r="YP6" s="53"/>
      <c r="YQ6" s="53"/>
      <c r="YR6" s="53"/>
      <c r="YS6" s="53"/>
      <c r="YT6" s="53"/>
      <c r="YU6" s="53"/>
      <c r="YV6" s="53"/>
      <c r="YW6" s="53"/>
      <c r="YX6" s="53"/>
      <c r="YY6" s="53"/>
      <c r="YZ6" s="53"/>
      <c r="ZA6" s="53"/>
      <c r="ZB6" s="53"/>
      <c r="ZC6" s="53"/>
      <c r="ZD6" s="53"/>
      <c r="ZE6" s="53"/>
      <c r="ZF6" s="53"/>
      <c r="ZG6" s="53"/>
      <c r="ZH6" s="53"/>
      <c r="ZI6" s="53"/>
      <c r="ZJ6" s="53"/>
      <c r="ZK6" s="53"/>
      <c r="ZL6" s="53"/>
      <c r="ZM6" s="53"/>
      <c r="ZN6" s="53"/>
      <c r="ZO6" s="53"/>
      <c r="ZP6" s="53"/>
      <c r="ZQ6" s="53"/>
      <c r="ZR6" s="53"/>
      <c r="ZS6" s="53"/>
      <c r="ZT6" s="66"/>
      <c r="ZU6" s="66"/>
      <c r="ZV6" s="66"/>
      <c r="ZW6" s="66"/>
      <c r="ZX6" s="53"/>
      <c r="ZY6" s="53"/>
      <c r="ZZ6" s="53"/>
      <c r="AAA6" s="53"/>
      <c r="AAB6" s="53"/>
      <c r="AAC6" s="53"/>
      <c r="AAD6" s="53"/>
      <c r="AAE6" s="53"/>
      <c r="AAF6" s="53"/>
      <c r="AAG6" s="53"/>
      <c r="AAH6" s="53"/>
      <c r="AAI6" s="53"/>
      <c r="AAJ6" s="53"/>
      <c r="AAK6" s="53"/>
      <c r="AAL6" s="53"/>
      <c r="AAM6" s="53"/>
      <c r="AAN6" s="53"/>
      <c r="AAO6" s="53"/>
      <c r="AAP6" s="53"/>
      <c r="AAQ6" s="53"/>
      <c r="AAR6" s="53"/>
      <c r="AAS6" s="53"/>
      <c r="AAT6" s="53"/>
      <c r="AAU6" s="53"/>
      <c r="AAV6" s="53"/>
      <c r="AAW6" s="53"/>
      <c r="AAX6" s="53"/>
      <c r="AAY6" s="53"/>
      <c r="AAZ6" s="53"/>
      <c r="ABA6" s="53"/>
      <c r="ABB6" s="53"/>
      <c r="ABC6" s="53"/>
      <c r="ABD6" s="53"/>
      <c r="ABE6" s="53"/>
      <c r="ABF6" s="53"/>
      <c r="ABG6" s="53"/>
      <c r="ABH6" s="53"/>
      <c r="ABI6" s="53"/>
      <c r="ABJ6" s="53"/>
      <c r="ABK6" s="53"/>
      <c r="ABL6" s="53"/>
      <c r="ABM6" s="53"/>
      <c r="ABN6" s="53"/>
      <c r="ABO6" s="53"/>
      <c r="ABP6" s="53"/>
      <c r="ABQ6" s="53"/>
      <c r="ABR6" s="53"/>
      <c r="ABS6" s="53"/>
      <c r="ABT6" s="53"/>
      <c r="ABU6" s="53"/>
      <c r="ABV6" s="53"/>
      <c r="ABW6" s="53"/>
      <c r="ABX6" s="66"/>
      <c r="ABY6" s="66"/>
      <c r="ABZ6" s="66"/>
      <c r="ACA6" s="66"/>
    </row>
    <row r="7" spans="1:755" s="5" customFormat="1" ht="16.149999999999999" customHeight="1" x14ac:dyDescent="0.25">
      <c r="A7" s="58" t="s">
        <v>80</v>
      </c>
      <c r="B7" s="58"/>
      <c r="C7" s="58"/>
      <c r="D7" s="58"/>
      <c r="E7" s="58"/>
      <c r="G7" s="59" t="s">
        <v>57</v>
      </c>
      <c r="H7" s="251">
        <v>41686</v>
      </c>
      <c r="I7" s="251"/>
      <c r="K7" s="50"/>
      <c r="L7" s="50"/>
      <c r="M7" s="50"/>
      <c r="N7" s="50"/>
      <c r="O7" s="50"/>
      <c r="P7" s="50"/>
      <c r="Q7" s="50"/>
      <c r="R7" s="50"/>
      <c r="S7" s="50"/>
      <c r="T7" s="50"/>
      <c r="U7" s="50"/>
      <c r="V7" s="50"/>
      <c r="W7" s="51"/>
      <c r="X7" s="52"/>
      <c r="Y7" s="52"/>
      <c r="Z7" s="52"/>
      <c r="AA7" s="52"/>
      <c r="AB7" s="52"/>
      <c r="AC7" s="52"/>
      <c r="AD7" s="52"/>
      <c r="AE7" s="52"/>
      <c r="AF7" s="52"/>
      <c r="AG7" s="52"/>
      <c r="AH7" s="52"/>
      <c r="AI7" s="5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11"/>
      <c r="EG7" s="11"/>
      <c r="EH7" s="11"/>
      <c r="EI7" s="11"/>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11"/>
      <c r="GK7" s="11"/>
      <c r="GL7" s="11"/>
      <c r="GM7" s="11"/>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11"/>
      <c r="IO7" s="11"/>
      <c r="IP7" s="11"/>
      <c r="IQ7" s="11"/>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11"/>
      <c r="KS7" s="11"/>
      <c r="KT7" s="11"/>
      <c r="KU7" s="11"/>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11"/>
      <c r="MW7" s="11"/>
      <c r="MX7" s="11"/>
      <c r="MY7" s="11"/>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11"/>
      <c r="PA7" s="11"/>
      <c r="PB7" s="11"/>
      <c r="PC7" s="11"/>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11"/>
      <c r="RE7" s="11"/>
      <c r="RF7" s="11"/>
      <c r="RG7" s="11"/>
      <c r="RH7" s="33"/>
      <c r="RI7" s="33"/>
      <c r="RJ7" s="33"/>
      <c r="RK7" s="33"/>
      <c r="RL7" s="33"/>
      <c r="RM7" s="33"/>
      <c r="RN7" s="33"/>
      <c r="RO7" s="33"/>
      <c r="RP7" s="33"/>
      <c r="RQ7" s="33"/>
      <c r="RR7" s="33"/>
      <c r="RS7" s="33"/>
      <c r="RT7" s="33"/>
      <c r="RU7" s="33"/>
      <c r="RV7" s="33"/>
      <c r="RW7" s="33"/>
      <c r="RX7" s="33"/>
      <c r="RY7" s="33"/>
      <c r="RZ7" s="33"/>
      <c r="SA7" s="33"/>
      <c r="SB7" s="33"/>
      <c r="SC7" s="33"/>
      <c r="SD7" s="33"/>
      <c r="SE7" s="33"/>
      <c r="SF7" s="33"/>
      <c r="SG7" s="33"/>
      <c r="SH7" s="33"/>
      <c r="SI7" s="33"/>
      <c r="SJ7" s="33"/>
      <c r="SK7" s="33"/>
      <c r="SL7" s="33"/>
      <c r="SM7" s="33"/>
      <c r="SN7" s="33"/>
      <c r="SO7" s="33"/>
      <c r="SP7" s="33"/>
      <c r="SQ7" s="33"/>
      <c r="SR7" s="33"/>
      <c r="SS7" s="33"/>
      <c r="ST7" s="33"/>
      <c r="SU7" s="33"/>
      <c r="SV7" s="33"/>
      <c r="SW7" s="33"/>
      <c r="SX7" s="33"/>
      <c r="SY7" s="33"/>
      <c r="SZ7" s="33"/>
      <c r="TA7" s="33"/>
      <c r="TB7" s="33"/>
      <c r="TC7" s="33"/>
      <c r="TD7" s="33"/>
      <c r="TE7" s="33"/>
      <c r="TF7" s="33"/>
      <c r="TG7" s="33"/>
      <c r="TH7" s="11"/>
      <c r="TI7" s="11"/>
      <c r="TJ7" s="11"/>
      <c r="TK7" s="11"/>
      <c r="TL7" s="33"/>
      <c r="TM7" s="33"/>
      <c r="TN7" s="33"/>
      <c r="TO7" s="33"/>
      <c r="TP7" s="33"/>
      <c r="TQ7" s="33"/>
      <c r="TR7" s="33"/>
      <c r="TS7" s="33"/>
      <c r="TT7" s="33"/>
      <c r="TU7" s="33"/>
      <c r="TV7" s="33"/>
      <c r="TW7" s="33"/>
      <c r="TX7" s="33"/>
      <c r="TY7" s="33"/>
      <c r="TZ7" s="33"/>
      <c r="UA7" s="33"/>
      <c r="UB7" s="33"/>
      <c r="UC7" s="33"/>
      <c r="UD7" s="33"/>
      <c r="UE7" s="33"/>
      <c r="UF7" s="33"/>
      <c r="UG7" s="33"/>
      <c r="UH7" s="33"/>
      <c r="UI7" s="33"/>
      <c r="UJ7" s="33"/>
      <c r="UK7" s="33"/>
      <c r="UL7" s="33"/>
      <c r="UM7" s="33"/>
      <c r="UN7" s="33"/>
      <c r="UO7" s="33"/>
      <c r="UP7" s="33"/>
      <c r="UQ7" s="33"/>
      <c r="UR7" s="33"/>
      <c r="US7" s="33"/>
      <c r="UT7" s="33"/>
      <c r="UU7" s="33"/>
      <c r="UV7" s="33"/>
      <c r="UW7" s="33"/>
      <c r="UX7" s="33"/>
      <c r="UY7" s="33"/>
      <c r="UZ7" s="33"/>
      <c r="VA7" s="33"/>
      <c r="VB7" s="33"/>
      <c r="VC7" s="33"/>
      <c r="VD7" s="33"/>
      <c r="VE7" s="33"/>
      <c r="VF7" s="33"/>
      <c r="VG7" s="33"/>
      <c r="VH7" s="33"/>
      <c r="VI7" s="33"/>
      <c r="VJ7" s="33"/>
      <c r="VK7" s="33"/>
      <c r="VL7" s="11"/>
      <c r="VM7" s="11"/>
      <c r="VN7" s="11"/>
      <c r="VO7" s="11"/>
      <c r="VP7" s="33"/>
      <c r="VQ7" s="33"/>
      <c r="VR7" s="33"/>
      <c r="VS7" s="33"/>
      <c r="VT7" s="33"/>
      <c r="VU7" s="33"/>
      <c r="VV7" s="33"/>
      <c r="VW7" s="33"/>
      <c r="VX7" s="33"/>
      <c r="VY7" s="33"/>
      <c r="VZ7" s="33"/>
      <c r="WA7" s="33"/>
      <c r="WB7" s="33"/>
      <c r="WC7" s="33"/>
      <c r="WD7" s="33"/>
      <c r="WE7" s="33"/>
      <c r="WF7" s="33"/>
      <c r="WG7" s="33"/>
      <c r="WH7" s="33"/>
      <c r="WI7" s="33"/>
      <c r="WJ7" s="33"/>
      <c r="WK7" s="33"/>
      <c r="WL7" s="33"/>
      <c r="WM7" s="33"/>
      <c r="WN7" s="33"/>
      <c r="WO7" s="33"/>
      <c r="WP7" s="33"/>
      <c r="WQ7" s="33"/>
      <c r="WR7" s="33"/>
      <c r="WS7" s="33"/>
      <c r="WT7" s="33"/>
      <c r="WU7" s="33"/>
      <c r="WV7" s="33"/>
      <c r="WW7" s="33"/>
      <c r="WX7" s="33"/>
      <c r="WY7" s="33"/>
      <c r="WZ7" s="33"/>
      <c r="XA7" s="33"/>
      <c r="XB7" s="33"/>
      <c r="XC7" s="33"/>
      <c r="XD7" s="33"/>
      <c r="XE7" s="33"/>
      <c r="XF7" s="33"/>
      <c r="XG7" s="33"/>
      <c r="XH7" s="33"/>
      <c r="XI7" s="33"/>
      <c r="XJ7" s="33"/>
      <c r="XK7" s="33"/>
      <c r="XL7" s="33"/>
      <c r="XM7" s="33"/>
      <c r="XN7" s="33"/>
      <c r="XO7" s="33"/>
      <c r="XP7" s="11"/>
      <c r="XQ7" s="11"/>
      <c r="XR7" s="11"/>
      <c r="XS7" s="11"/>
      <c r="XT7" s="33"/>
      <c r="XU7" s="33"/>
      <c r="XV7" s="33"/>
      <c r="XW7" s="33"/>
      <c r="XX7" s="33"/>
      <c r="XY7" s="33"/>
      <c r="XZ7" s="33"/>
      <c r="YA7" s="33"/>
      <c r="YB7" s="33"/>
      <c r="YC7" s="33"/>
      <c r="YD7" s="33"/>
      <c r="YE7" s="33"/>
      <c r="YF7" s="33"/>
      <c r="YG7" s="33"/>
      <c r="YH7" s="33"/>
      <c r="YI7" s="33"/>
      <c r="YJ7" s="33"/>
      <c r="YK7" s="33"/>
      <c r="YL7" s="33"/>
      <c r="YM7" s="33"/>
      <c r="YN7" s="33"/>
      <c r="YO7" s="33"/>
      <c r="YP7" s="33"/>
      <c r="YQ7" s="33"/>
      <c r="YR7" s="33"/>
      <c r="YS7" s="33"/>
      <c r="YT7" s="33"/>
      <c r="YU7" s="33"/>
      <c r="YV7" s="33"/>
      <c r="YW7" s="33"/>
      <c r="YX7" s="33"/>
      <c r="YY7" s="33"/>
      <c r="YZ7" s="33"/>
      <c r="ZA7" s="33"/>
      <c r="ZB7" s="33"/>
      <c r="ZC7" s="33"/>
      <c r="ZD7" s="33"/>
      <c r="ZE7" s="33"/>
      <c r="ZF7" s="33"/>
      <c r="ZG7" s="33"/>
      <c r="ZH7" s="33"/>
      <c r="ZI7" s="33"/>
      <c r="ZJ7" s="33"/>
      <c r="ZK7" s="33"/>
      <c r="ZL7" s="33"/>
      <c r="ZM7" s="33"/>
      <c r="ZN7" s="33"/>
      <c r="ZO7" s="33"/>
      <c r="ZP7" s="33"/>
      <c r="ZQ7" s="33"/>
      <c r="ZR7" s="33"/>
      <c r="ZS7" s="33"/>
      <c r="ZT7" s="11"/>
      <c r="ZU7" s="11"/>
      <c r="ZV7" s="11"/>
      <c r="ZW7" s="11"/>
      <c r="ZX7" s="33"/>
      <c r="ZY7" s="33"/>
      <c r="ZZ7" s="33"/>
      <c r="AAA7" s="33"/>
      <c r="AAB7" s="33"/>
      <c r="AAC7" s="33"/>
      <c r="AAD7" s="33"/>
      <c r="AAE7" s="33"/>
      <c r="AAF7" s="33"/>
      <c r="AAG7" s="33"/>
      <c r="AAH7" s="33"/>
      <c r="AAI7" s="33"/>
      <c r="AAJ7" s="33"/>
      <c r="AAK7" s="33"/>
      <c r="AAL7" s="33"/>
      <c r="AAM7" s="33"/>
      <c r="AAN7" s="33"/>
      <c r="AAO7" s="33"/>
      <c r="AAP7" s="33"/>
      <c r="AAQ7" s="33"/>
      <c r="AAR7" s="33"/>
      <c r="AAS7" s="33"/>
      <c r="AAT7" s="33"/>
      <c r="AAU7" s="33"/>
      <c r="AAV7" s="33"/>
      <c r="AAW7" s="33"/>
      <c r="AAX7" s="33"/>
      <c r="AAY7" s="33"/>
      <c r="AAZ7" s="33"/>
      <c r="ABA7" s="33"/>
      <c r="ABB7" s="33"/>
      <c r="ABC7" s="33"/>
      <c r="ABD7" s="33"/>
      <c r="ABE7" s="33"/>
      <c r="ABF7" s="33"/>
      <c r="ABG7" s="33"/>
      <c r="ABH7" s="33"/>
      <c r="ABI7" s="33"/>
      <c r="ABJ7" s="33"/>
      <c r="ABK7" s="33"/>
      <c r="ABL7" s="33"/>
      <c r="ABM7" s="33"/>
      <c r="ABN7" s="33"/>
      <c r="ABO7" s="33"/>
      <c r="ABP7" s="33"/>
      <c r="ABQ7" s="33"/>
      <c r="ABR7" s="33"/>
      <c r="ABS7" s="33"/>
      <c r="ABT7" s="33"/>
      <c r="ABU7" s="33"/>
      <c r="ABV7" s="33"/>
      <c r="ABW7" s="33"/>
      <c r="ABX7" s="11"/>
      <c r="ABY7" s="11"/>
      <c r="ABZ7" s="11"/>
      <c r="ACA7" s="11"/>
    </row>
    <row r="8" spans="1:755" s="5" customFormat="1" ht="7.15" customHeight="1" x14ac:dyDescent="0.25">
      <c r="A8" s="56"/>
      <c r="B8" s="56"/>
      <c r="C8" s="56"/>
      <c r="D8" s="56"/>
      <c r="E8" s="56"/>
      <c r="F8" s="57"/>
      <c r="G8" s="56"/>
      <c r="H8" s="56"/>
      <c r="I8" s="56"/>
      <c r="J8" s="56"/>
      <c r="K8" s="56"/>
      <c r="L8" s="55"/>
      <c r="M8" s="16"/>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c r="IW8" s="55"/>
      <c r="IX8" s="55"/>
      <c r="IY8" s="55"/>
      <c r="IZ8" s="55"/>
      <c r="JA8" s="55"/>
      <c r="JB8" s="55"/>
      <c r="JC8" s="55"/>
      <c r="JD8" s="55"/>
      <c r="JE8" s="55"/>
      <c r="JF8" s="55"/>
      <c r="JG8" s="55"/>
      <c r="JH8" s="55"/>
      <c r="JI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c r="LG8" s="55"/>
      <c r="LH8" s="55"/>
      <c r="LI8" s="55"/>
      <c r="LJ8" s="55"/>
      <c r="LK8" s="55"/>
      <c r="LL8" s="55"/>
      <c r="LM8" s="55"/>
      <c r="LN8" s="55"/>
      <c r="LO8" s="55"/>
      <c r="LP8" s="55"/>
      <c r="LQ8" s="55"/>
      <c r="LR8" s="55"/>
      <c r="LS8" s="55"/>
      <c r="LT8" s="55"/>
      <c r="LU8" s="55"/>
      <c r="LV8" s="55"/>
      <c r="LW8" s="55"/>
      <c r="LX8" s="55"/>
      <c r="LY8" s="55"/>
      <c r="LZ8" s="55"/>
      <c r="MA8" s="55"/>
      <c r="MB8" s="55"/>
      <c r="MC8" s="55"/>
      <c r="MD8" s="55"/>
      <c r="ME8" s="55"/>
      <c r="MF8" s="55"/>
      <c r="MG8" s="55"/>
      <c r="MH8" s="55"/>
      <c r="MI8" s="55"/>
      <c r="MJ8" s="55"/>
      <c r="MK8" s="55"/>
      <c r="ML8" s="55"/>
      <c r="MM8" s="55"/>
      <c r="MN8" s="55"/>
      <c r="MO8" s="55"/>
      <c r="MP8" s="55"/>
      <c r="MQ8" s="55"/>
      <c r="MR8" s="55"/>
      <c r="MS8" s="55"/>
      <c r="MT8" s="55"/>
      <c r="MU8" s="55"/>
      <c r="MV8" s="55"/>
      <c r="MW8" s="55"/>
      <c r="MX8" s="55"/>
      <c r="MY8" s="55"/>
      <c r="MZ8" s="55"/>
      <c r="NA8" s="55"/>
      <c r="NB8" s="55"/>
      <c r="NC8" s="55"/>
      <c r="ND8" s="55"/>
      <c r="NE8" s="55"/>
      <c r="NF8" s="55"/>
      <c r="NG8" s="55"/>
      <c r="NH8" s="55"/>
      <c r="NI8" s="55"/>
      <c r="NJ8" s="55"/>
      <c r="NK8" s="55"/>
      <c r="NL8" s="55"/>
      <c r="NM8" s="55"/>
      <c r="NN8" s="55"/>
      <c r="NO8" s="55"/>
      <c r="NP8" s="55"/>
      <c r="NQ8" s="55"/>
      <c r="NR8" s="55"/>
      <c r="NS8" s="55"/>
      <c r="NT8" s="55"/>
      <c r="NU8" s="55"/>
      <c r="NV8" s="55"/>
      <c r="NW8" s="55"/>
      <c r="NX8" s="55"/>
      <c r="NY8" s="55"/>
      <c r="NZ8" s="55"/>
      <c r="OA8" s="55"/>
      <c r="OB8" s="55"/>
      <c r="OC8" s="55"/>
      <c r="OD8" s="55"/>
      <c r="OE8" s="55"/>
      <c r="OF8" s="55"/>
      <c r="OG8" s="55"/>
      <c r="OH8" s="55"/>
      <c r="OI8" s="55"/>
      <c r="OJ8" s="55"/>
      <c r="OK8" s="55"/>
      <c r="OL8" s="55"/>
      <c r="OM8" s="55"/>
      <c r="ON8" s="55"/>
      <c r="OO8" s="55"/>
      <c r="OP8" s="55"/>
      <c r="OQ8" s="55"/>
      <c r="OR8" s="55"/>
      <c r="OS8" s="55"/>
      <c r="OT8" s="55"/>
      <c r="OU8" s="55"/>
      <c r="OV8" s="55"/>
      <c r="OW8" s="55"/>
      <c r="OX8" s="55"/>
      <c r="OY8" s="55"/>
      <c r="OZ8" s="55"/>
      <c r="PA8" s="55"/>
      <c r="PB8" s="55"/>
      <c r="PC8" s="55"/>
      <c r="PD8" s="55"/>
      <c r="PE8" s="55"/>
      <c r="PF8" s="55"/>
      <c r="PG8" s="55"/>
      <c r="PH8" s="55"/>
      <c r="PI8" s="55"/>
      <c r="PJ8" s="55"/>
      <c r="PK8" s="55"/>
      <c r="PL8" s="55"/>
      <c r="PM8" s="55"/>
      <c r="PN8" s="55"/>
      <c r="PO8" s="55"/>
      <c r="PP8" s="55"/>
      <c r="PQ8" s="55"/>
      <c r="PR8" s="55"/>
      <c r="PS8" s="55"/>
      <c r="PT8" s="55"/>
      <c r="PU8" s="55"/>
      <c r="PV8" s="55"/>
      <c r="PW8" s="55"/>
      <c r="PX8" s="55"/>
      <c r="PY8" s="55"/>
      <c r="PZ8" s="55"/>
      <c r="QA8" s="55"/>
      <c r="QB8" s="55"/>
      <c r="QC8" s="55"/>
      <c r="QD8" s="55"/>
      <c r="QE8" s="55"/>
      <c r="QF8" s="55"/>
      <c r="QG8" s="55"/>
      <c r="QH8" s="55"/>
      <c r="QI8" s="55"/>
      <c r="QJ8" s="55"/>
      <c r="QK8" s="55"/>
      <c r="QL8" s="55"/>
      <c r="QM8" s="55"/>
      <c r="QN8" s="55"/>
      <c r="QO8" s="55"/>
      <c r="QP8" s="55"/>
      <c r="QQ8" s="55"/>
      <c r="QR8" s="55"/>
      <c r="QS8" s="55"/>
      <c r="QT8" s="55"/>
      <c r="QU8" s="55"/>
      <c r="QV8" s="55"/>
      <c r="QW8" s="55"/>
      <c r="QX8" s="55"/>
      <c r="QY8" s="55"/>
      <c r="QZ8" s="55"/>
      <c r="RA8" s="55"/>
      <c r="RB8" s="55"/>
      <c r="RC8" s="55"/>
      <c r="RD8" s="55"/>
      <c r="RE8" s="55"/>
      <c r="RF8" s="55"/>
      <c r="RG8" s="55"/>
      <c r="RH8" s="55"/>
      <c r="RI8" s="55"/>
      <c r="RJ8" s="55"/>
      <c r="RK8" s="55"/>
      <c r="RL8" s="55"/>
      <c r="RM8" s="55"/>
      <c r="RN8" s="55"/>
      <c r="RO8" s="55"/>
      <c r="RP8" s="55"/>
      <c r="RQ8" s="55"/>
      <c r="RR8" s="55"/>
      <c r="RS8" s="55"/>
      <c r="RT8" s="55"/>
      <c r="RU8" s="55"/>
      <c r="RV8" s="55"/>
      <c r="RW8" s="55"/>
      <c r="RX8" s="55"/>
      <c r="RY8" s="55"/>
      <c r="RZ8" s="55"/>
      <c r="SA8" s="55"/>
      <c r="SB8" s="55"/>
      <c r="SC8" s="55"/>
      <c r="SD8" s="55"/>
      <c r="SE8" s="55"/>
      <c r="SF8" s="55"/>
      <c r="SG8" s="55"/>
      <c r="SH8" s="55"/>
      <c r="SI8" s="55"/>
      <c r="SJ8" s="55"/>
      <c r="SK8" s="55"/>
      <c r="SL8" s="55"/>
      <c r="SM8" s="55"/>
      <c r="SN8" s="55"/>
      <c r="SO8" s="55"/>
      <c r="SP8" s="55"/>
      <c r="SQ8" s="55"/>
      <c r="SR8" s="55"/>
      <c r="SS8" s="55"/>
      <c r="ST8" s="55"/>
      <c r="SU8" s="55"/>
      <c r="SV8" s="55"/>
      <c r="SW8" s="55"/>
      <c r="SX8" s="55"/>
      <c r="SY8" s="55"/>
      <c r="SZ8" s="55"/>
      <c r="TA8" s="55"/>
      <c r="TB8" s="55"/>
      <c r="TC8" s="55"/>
      <c r="TD8" s="55"/>
      <c r="TE8" s="55"/>
      <c r="TF8" s="55"/>
      <c r="TG8" s="55"/>
      <c r="TH8" s="55"/>
      <c r="TI8" s="55"/>
      <c r="TJ8" s="55"/>
      <c r="TK8" s="55"/>
      <c r="TL8" s="55"/>
      <c r="TM8" s="55"/>
      <c r="TN8" s="55"/>
      <c r="TO8" s="55"/>
      <c r="TP8" s="55"/>
      <c r="TQ8" s="55"/>
      <c r="TR8" s="55"/>
      <c r="TS8" s="55"/>
      <c r="TT8" s="55"/>
      <c r="TU8" s="55"/>
      <c r="TV8" s="55"/>
      <c r="TW8" s="55"/>
      <c r="TX8" s="55"/>
      <c r="TY8" s="55"/>
      <c r="TZ8" s="55"/>
      <c r="UA8" s="55"/>
      <c r="UB8" s="55"/>
      <c r="UC8" s="55"/>
      <c r="UD8" s="55"/>
      <c r="UE8" s="55"/>
      <c r="UF8" s="55"/>
      <c r="UG8" s="55"/>
      <c r="UH8" s="55"/>
      <c r="UI8" s="55"/>
      <c r="UJ8" s="55"/>
      <c r="UK8" s="55"/>
      <c r="UL8" s="55"/>
      <c r="UM8" s="55"/>
      <c r="UN8" s="55"/>
      <c r="UO8" s="55"/>
      <c r="UP8" s="55"/>
      <c r="UQ8" s="55"/>
      <c r="UR8" s="55"/>
      <c r="US8" s="55"/>
      <c r="UT8" s="55"/>
      <c r="UU8" s="55"/>
      <c r="UV8" s="55"/>
      <c r="UW8" s="55"/>
      <c r="UX8" s="55"/>
      <c r="UY8" s="55"/>
      <c r="UZ8" s="55"/>
      <c r="VA8" s="55"/>
      <c r="VB8" s="55"/>
      <c r="VC8" s="55"/>
      <c r="VD8" s="55"/>
      <c r="VE8" s="55"/>
      <c r="VF8" s="55"/>
      <c r="VG8" s="55"/>
      <c r="VH8" s="55"/>
      <c r="VI8" s="55"/>
      <c r="VJ8" s="55"/>
      <c r="VK8" s="55"/>
      <c r="VL8" s="55"/>
      <c r="VM8" s="55"/>
      <c r="VN8" s="55"/>
      <c r="VO8" s="55"/>
      <c r="VP8" s="55"/>
      <c r="VQ8" s="55"/>
      <c r="VR8" s="55"/>
      <c r="VS8" s="55"/>
      <c r="VT8" s="55"/>
      <c r="VU8" s="55"/>
      <c r="VV8" s="55"/>
      <c r="VW8" s="55"/>
      <c r="VX8" s="55"/>
      <c r="VY8" s="55"/>
      <c r="VZ8" s="55"/>
      <c r="WA8" s="55"/>
      <c r="WB8" s="55"/>
      <c r="WC8" s="55"/>
      <c r="WD8" s="55"/>
      <c r="WE8" s="55"/>
      <c r="WF8" s="55"/>
      <c r="WG8" s="55"/>
      <c r="WH8" s="55"/>
      <c r="WI8" s="55"/>
      <c r="WJ8" s="55"/>
      <c r="WK8" s="55"/>
      <c r="WL8" s="55"/>
      <c r="WM8" s="55"/>
      <c r="WN8" s="55"/>
      <c r="WO8" s="55"/>
      <c r="WP8" s="55"/>
      <c r="WQ8" s="55"/>
      <c r="WR8" s="55"/>
      <c r="WS8" s="55"/>
      <c r="WT8" s="55"/>
      <c r="WU8" s="55"/>
      <c r="WV8" s="55"/>
      <c r="WW8" s="55"/>
      <c r="WX8" s="55"/>
      <c r="WY8" s="55"/>
      <c r="WZ8" s="55"/>
      <c r="XA8" s="55"/>
      <c r="XB8" s="55"/>
      <c r="XC8" s="55"/>
      <c r="XD8" s="55"/>
      <c r="XE8" s="55"/>
      <c r="XF8" s="55"/>
      <c r="XG8" s="55"/>
      <c r="XH8" s="55"/>
      <c r="XI8" s="55"/>
      <c r="XJ8" s="55"/>
      <c r="XK8" s="55"/>
      <c r="XL8" s="55"/>
      <c r="XM8" s="55"/>
      <c r="XN8" s="55"/>
      <c r="XO8" s="55"/>
      <c r="XP8" s="55"/>
      <c r="XQ8" s="55"/>
      <c r="XR8" s="55"/>
      <c r="XS8" s="55"/>
      <c r="XT8" s="55"/>
      <c r="XU8" s="55"/>
      <c r="XV8" s="55"/>
      <c r="XW8" s="55"/>
      <c r="XX8" s="55"/>
      <c r="XY8" s="55"/>
      <c r="XZ8" s="55"/>
      <c r="YA8" s="55"/>
      <c r="YB8" s="55"/>
      <c r="YC8" s="55"/>
      <c r="YD8" s="55"/>
      <c r="YE8" s="55"/>
      <c r="YF8" s="55"/>
      <c r="YG8" s="55"/>
      <c r="YH8" s="55"/>
      <c r="YI8" s="55"/>
      <c r="YJ8" s="55"/>
      <c r="YK8" s="55"/>
      <c r="YL8" s="55"/>
      <c r="YM8" s="55"/>
      <c r="YN8" s="55"/>
      <c r="YO8" s="55"/>
      <c r="YP8" s="55"/>
      <c r="YQ8" s="55"/>
      <c r="YR8" s="55"/>
      <c r="YS8" s="55"/>
      <c r="YT8" s="55"/>
      <c r="YU8" s="55"/>
      <c r="YV8" s="55"/>
      <c r="YW8" s="55"/>
      <c r="YX8" s="55"/>
      <c r="YY8" s="55"/>
      <c r="YZ8" s="55"/>
      <c r="ZA8" s="55"/>
      <c r="ZB8" s="55"/>
      <c r="ZC8" s="55"/>
      <c r="ZD8" s="55"/>
      <c r="ZE8" s="55"/>
      <c r="ZF8" s="55"/>
      <c r="ZG8" s="55"/>
      <c r="ZH8" s="55"/>
      <c r="ZI8" s="55"/>
      <c r="ZJ8" s="55"/>
      <c r="ZK8" s="55"/>
      <c r="ZL8" s="55"/>
      <c r="ZM8" s="55"/>
      <c r="ZN8" s="55"/>
      <c r="ZO8" s="55"/>
      <c r="ZP8" s="55"/>
      <c r="ZQ8" s="55"/>
      <c r="ZR8" s="55"/>
      <c r="ZS8" s="55"/>
      <c r="ZT8" s="55"/>
      <c r="ZU8" s="55"/>
      <c r="ZV8" s="55"/>
      <c r="ZW8" s="55"/>
      <c r="ZX8" s="55"/>
      <c r="ZY8" s="55"/>
      <c r="ZZ8" s="55"/>
      <c r="AAA8" s="55"/>
      <c r="AAB8" s="55"/>
      <c r="AAC8" s="55"/>
      <c r="AAD8" s="55"/>
      <c r="AAE8" s="55"/>
      <c r="AAF8" s="55"/>
      <c r="AAG8" s="55"/>
      <c r="AAH8" s="55"/>
      <c r="AAI8" s="55"/>
      <c r="AAJ8" s="55"/>
      <c r="AAK8" s="55"/>
      <c r="AAL8" s="55"/>
      <c r="AAM8" s="55"/>
      <c r="AAN8" s="55"/>
      <c r="AAO8" s="55"/>
      <c r="AAP8" s="55"/>
      <c r="AAQ8" s="55"/>
      <c r="AAR8" s="55"/>
      <c r="AAS8" s="55"/>
      <c r="AAT8" s="55"/>
      <c r="AAU8" s="55"/>
      <c r="AAV8" s="55"/>
      <c r="AAW8" s="55"/>
      <c r="AAX8" s="55"/>
      <c r="AAY8" s="55"/>
      <c r="AAZ8" s="55"/>
      <c r="ABA8" s="55"/>
      <c r="ABB8" s="55"/>
      <c r="ABC8" s="55"/>
      <c r="ABD8" s="55"/>
      <c r="ABE8" s="55"/>
      <c r="ABF8" s="55"/>
      <c r="ABG8" s="55"/>
      <c r="ABH8" s="55"/>
      <c r="ABI8" s="55"/>
      <c r="ABJ8" s="55"/>
      <c r="ABK8" s="55"/>
      <c r="ABL8" s="55"/>
      <c r="ABM8" s="55"/>
      <c r="ABN8" s="55"/>
      <c r="ABO8" s="55"/>
      <c r="ABP8" s="55"/>
      <c r="ABQ8" s="55"/>
      <c r="ABR8" s="55"/>
      <c r="ABS8" s="55"/>
      <c r="ABT8" s="55"/>
      <c r="ABU8" s="55"/>
      <c r="ABV8" s="55"/>
      <c r="ABW8" s="55"/>
      <c r="ABX8" s="55"/>
      <c r="ABY8" s="55"/>
      <c r="ABZ8" s="55"/>
      <c r="ACA8" s="55"/>
    </row>
    <row r="9" spans="1:755" s="5" customFormat="1" ht="6" customHeight="1" x14ac:dyDescent="0.25">
      <c r="A9" s="55"/>
      <c r="B9" s="55"/>
      <c r="C9" s="55"/>
      <c r="D9" s="55"/>
      <c r="E9" s="55"/>
      <c r="F9" s="55"/>
      <c r="G9" s="55"/>
      <c r="H9" s="55"/>
      <c r="I9" s="55"/>
      <c r="J9" s="55"/>
      <c r="K9" s="55"/>
      <c r="L9" s="55"/>
      <c r="M9" s="16"/>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c r="IW9" s="55"/>
      <c r="IX9" s="55"/>
      <c r="IY9" s="55"/>
      <c r="IZ9" s="55"/>
      <c r="JA9" s="55"/>
      <c r="JB9" s="55"/>
      <c r="JC9" s="55"/>
      <c r="JD9" s="55"/>
      <c r="JE9" s="55"/>
      <c r="JF9" s="55"/>
      <c r="JG9" s="55"/>
      <c r="JH9" s="55"/>
      <c r="JI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5"/>
      <c r="LD9" s="55"/>
      <c r="LE9" s="55"/>
      <c r="LF9" s="55"/>
      <c r="LG9" s="55"/>
      <c r="LH9" s="55"/>
      <c r="LI9" s="55"/>
      <c r="LJ9" s="55"/>
      <c r="LK9" s="55"/>
      <c r="LL9" s="55"/>
      <c r="LM9" s="55"/>
      <c r="LN9" s="55"/>
      <c r="LO9" s="55"/>
      <c r="LP9" s="55"/>
      <c r="LQ9" s="55"/>
      <c r="LR9" s="55"/>
      <c r="LS9" s="55"/>
      <c r="LT9" s="55"/>
      <c r="LU9" s="55"/>
      <c r="LV9" s="55"/>
      <c r="LW9" s="55"/>
      <c r="LX9" s="55"/>
      <c r="LY9" s="55"/>
      <c r="LZ9" s="55"/>
      <c r="MA9" s="55"/>
      <c r="MB9" s="55"/>
      <c r="MC9" s="55"/>
      <c r="MD9" s="55"/>
      <c r="ME9" s="55"/>
      <c r="MF9" s="55"/>
      <c r="MG9" s="55"/>
      <c r="MH9" s="55"/>
      <c r="MI9" s="55"/>
      <c r="MJ9" s="55"/>
      <c r="MK9" s="55"/>
      <c r="ML9" s="55"/>
      <c r="MM9" s="55"/>
      <c r="MN9" s="55"/>
      <c r="MO9" s="55"/>
      <c r="MP9" s="55"/>
      <c r="MQ9" s="55"/>
      <c r="MR9" s="55"/>
      <c r="MS9" s="55"/>
      <c r="MT9" s="55"/>
      <c r="MU9" s="55"/>
      <c r="MV9" s="55"/>
      <c r="MW9" s="55"/>
      <c r="MX9" s="55"/>
      <c r="MY9" s="55"/>
      <c r="MZ9" s="55"/>
      <c r="NA9" s="55"/>
      <c r="NB9" s="55"/>
      <c r="NC9" s="55"/>
      <c r="ND9" s="55"/>
      <c r="NE9" s="55"/>
      <c r="NF9" s="55"/>
      <c r="NG9" s="55"/>
      <c r="NH9" s="55"/>
      <c r="NI9" s="55"/>
      <c r="NJ9" s="55"/>
      <c r="NK9" s="55"/>
      <c r="NL9" s="55"/>
      <c r="NM9" s="55"/>
      <c r="NN9" s="55"/>
      <c r="NO9" s="55"/>
      <c r="NP9" s="55"/>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c r="RZ9" s="55"/>
      <c r="SA9" s="55"/>
      <c r="SB9" s="55"/>
      <c r="SC9" s="55"/>
      <c r="SD9" s="55"/>
      <c r="SE9" s="55"/>
      <c r="SF9" s="55"/>
      <c r="SG9" s="55"/>
      <c r="SH9" s="55"/>
      <c r="SI9" s="55"/>
      <c r="SJ9" s="55"/>
      <c r="SK9" s="55"/>
      <c r="SL9" s="55"/>
      <c r="SM9" s="55"/>
      <c r="SN9" s="55"/>
      <c r="SO9" s="55"/>
      <c r="SP9" s="55"/>
      <c r="SQ9" s="55"/>
      <c r="SR9" s="55"/>
      <c r="SS9" s="55"/>
      <c r="ST9" s="55"/>
      <c r="SU9" s="55"/>
      <c r="SV9" s="55"/>
      <c r="SW9" s="55"/>
      <c r="SX9" s="55"/>
      <c r="SY9" s="55"/>
      <c r="SZ9" s="55"/>
      <c r="TA9" s="55"/>
      <c r="TB9" s="55"/>
      <c r="TC9" s="55"/>
      <c r="TD9" s="55"/>
      <c r="TE9" s="55"/>
      <c r="TF9" s="55"/>
      <c r="TG9" s="55"/>
      <c r="TH9" s="55"/>
      <c r="TI9" s="55"/>
      <c r="TJ9" s="55"/>
      <c r="TK9" s="55"/>
      <c r="TL9" s="55"/>
      <c r="TM9" s="55"/>
      <c r="TN9" s="55"/>
      <c r="TO9" s="55"/>
      <c r="TP9" s="55"/>
      <c r="TQ9" s="55"/>
      <c r="TR9" s="55"/>
      <c r="TS9" s="55"/>
      <c r="TT9" s="55"/>
      <c r="TU9" s="55"/>
      <c r="TV9" s="55"/>
      <c r="TW9" s="55"/>
      <c r="TX9" s="55"/>
      <c r="TY9" s="55"/>
      <c r="TZ9" s="55"/>
      <c r="UA9" s="55"/>
      <c r="UB9" s="55"/>
      <c r="UC9" s="55"/>
      <c r="UD9" s="55"/>
      <c r="UE9" s="55"/>
      <c r="UF9" s="55"/>
      <c r="UG9" s="55"/>
      <c r="UH9" s="55"/>
      <c r="UI9" s="55"/>
      <c r="UJ9" s="55"/>
      <c r="UK9" s="55"/>
      <c r="UL9" s="55"/>
      <c r="UM9" s="55"/>
      <c r="UN9" s="55"/>
      <c r="UO9" s="55"/>
      <c r="UP9" s="55"/>
      <c r="UQ9" s="55"/>
      <c r="UR9" s="55"/>
      <c r="US9" s="55"/>
      <c r="UT9" s="55"/>
      <c r="UU9" s="55"/>
      <c r="UV9" s="55"/>
      <c r="UW9" s="55"/>
      <c r="UX9" s="55"/>
      <c r="UY9" s="55"/>
      <c r="UZ9" s="55"/>
      <c r="VA9" s="55"/>
      <c r="VB9" s="55"/>
      <c r="VC9" s="55"/>
      <c r="VD9" s="55"/>
      <c r="VE9" s="55"/>
      <c r="VF9" s="55"/>
      <c r="VG9" s="55"/>
      <c r="VH9" s="55"/>
      <c r="VI9" s="55"/>
      <c r="VJ9" s="55"/>
      <c r="VK9" s="55"/>
      <c r="VL9" s="55"/>
      <c r="VM9" s="55"/>
      <c r="VN9" s="55"/>
      <c r="VO9" s="55"/>
      <c r="VP9" s="55"/>
      <c r="VQ9" s="55"/>
      <c r="VR9" s="55"/>
      <c r="VS9" s="55"/>
      <c r="VT9" s="55"/>
      <c r="VU9" s="55"/>
      <c r="VV9" s="55"/>
      <c r="VW9" s="55"/>
      <c r="VX9" s="55"/>
      <c r="VY9" s="55"/>
      <c r="VZ9" s="55"/>
      <c r="WA9" s="55"/>
      <c r="WB9" s="55"/>
      <c r="WC9" s="55"/>
      <c r="WD9" s="55"/>
      <c r="WE9" s="55"/>
      <c r="WF9" s="55"/>
      <c r="WG9" s="55"/>
      <c r="WH9" s="55"/>
      <c r="WI9" s="55"/>
      <c r="WJ9" s="55"/>
      <c r="WK9" s="55"/>
      <c r="WL9" s="55"/>
      <c r="WM9" s="55"/>
      <c r="WN9" s="55"/>
      <c r="WO9" s="55"/>
      <c r="WP9" s="55"/>
      <c r="WQ9" s="55"/>
      <c r="WR9" s="55"/>
      <c r="WS9" s="55"/>
      <c r="WT9" s="55"/>
      <c r="WU9" s="55"/>
      <c r="WV9" s="55"/>
      <c r="WW9" s="55"/>
      <c r="WX9" s="55"/>
      <c r="WY9" s="55"/>
      <c r="WZ9" s="55"/>
      <c r="XA9" s="55"/>
      <c r="XB9" s="55"/>
      <c r="XC9" s="55"/>
      <c r="XD9" s="55"/>
      <c r="XE9" s="55"/>
      <c r="XF9" s="55"/>
      <c r="XG9" s="55"/>
      <c r="XH9" s="55"/>
      <c r="XI9" s="55"/>
      <c r="XJ9" s="55"/>
      <c r="XK9" s="55"/>
      <c r="XL9" s="55"/>
      <c r="XM9" s="55"/>
      <c r="XN9" s="55"/>
      <c r="XO9" s="55"/>
      <c r="XP9" s="55"/>
      <c r="XQ9" s="55"/>
      <c r="XR9" s="55"/>
      <c r="XS9" s="55"/>
      <c r="XT9" s="55"/>
      <c r="XU9" s="55"/>
      <c r="XV9" s="55"/>
      <c r="XW9" s="55"/>
      <c r="XX9" s="55"/>
      <c r="XY9" s="55"/>
      <c r="XZ9" s="55"/>
      <c r="YA9" s="55"/>
      <c r="YB9" s="55"/>
      <c r="YC9" s="55"/>
      <c r="YD9" s="55"/>
      <c r="YE9" s="55"/>
      <c r="YF9" s="55"/>
      <c r="YG9" s="55"/>
      <c r="YH9" s="55"/>
      <c r="YI9" s="55"/>
      <c r="YJ9" s="55"/>
      <c r="YK9" s="55"/>
      <c r="YL9" s="55"/>
      <c r="YM9" s="55"/>
      <c r="YN9" s="55"/>
      <c r="YO9" s="55"/>
      <c r="YP9" s="55"/>
      <c r="YQ9" s="55"/>
      <c r="YR9" s="55"/>
      <c r="YS9" s="55"/>
      <c r="YT9" s="55"/>
      <c r="YU9" s="55"/>
      <c r="YV9" s="55"/>
      <c r="YW9" s="55"/>
      <c r="YX9" s="55"/>
      <c r="YY9" s="55"/>
      <c r="YZ9" s="55"/>
      <c r="ZA9" s="55"/>
      <c r="ZB9" s="55"/>
      <c r="ZC9" s="55"/>
      <c r="ZD9" s="55"/>
      <c r="ZE9" s="55"/>
      <c r="ZF9" s="55"/>
      <c r="ZG9" s="55"/>
      <c r="ZH9" s="55"/>
      <c r="ZI9" s="55"/>
      <c r="ZJ9" s="55"/>
      <c r="ZK9" s="55"/>
      <c r="ZL9" s="55"/>
      <c r="ZM9" s="55"/>
      <c r="ZN9" s="55"/>
      <c r="ZO9" s="55"/>
      <c r="ZP9" s="55"/>
      <c r="ZQ9" s="55"/>
      <c r="ZR9" s="55"/>
      <c r="ZS9" s="55"/>
      <c r="ZT9" s="55"/>
      <c r="ZU9" s="55"/>
      <c r="ZV9" s="55"/>
      <c r="ZW9" s="55"/>
      <c r="ZX9" s="55"/>
      <c r="ZY9" s="55"/>
      <c r="ZZ9" s="55"/>
      <c r="AAA9" s="55"/>
      <c r="AAB9" s="55"/>
      <c r="AAC9" s="55"/>
      <c r="AAD9" s="55"/>
      <c r="AAE9" s="55"/>
      <c r="AAF9" s="55"/>
      <c r="AAG9" s="55"/>
      <c r="AAH9" s="55"/>
      <c r="AAI9" s="55"/>
      <c r="AAJ9" s="55"/>
      <c r="AAK9" s="55"/>
      <c r="AAL9" s="55"/>
      <c r="AAM9" s="55"/>
      <c r="AAN9" s="55"/>
      <c r="AAO9" s="55"/>
      <c r="AAP9" s="55"/>
      <c r="AAQ9" s="55"/>
      <c r="AAR9" s="55"/>
      <c r="AAS9" s="55"/>
      <c r="AAT9" s="55"/>
      <c r="AAU9" s="55"/>
      <c r="AAV9" s="55"/>
      <c r="AAW9" s="55"/>
      <c r="AAX9" s="55"/>
      <c r="AAY9" s="55"/>
      <c r="AAZ9" s="55"/>
      <c r="ABA9" s="55"/>
      <c r="ABB9" s="55"/>
      <c r="ABC9" s="55"/>
      <c r="ABD9" s="55"/>
      <c r="ABE9" s="55"/>
      <c r="ABF9" s="55"/>
      <c r="ABG9" s="55"/>
      <c r="ABH9" s="55"/>
      <c r="ABI9" s="55"/>
      <c r="ABJ9" s="55"/>
      <c r="ABK9" s="55"/>
      <c r="ABL9" s="55"/>
      <c r="ABM9" s="55"/>
      <c r="ABN9" s="55"/>
      <c r="ABO9" s="55"/>
      <c r="ABP9" s="55"/>
      <c r="ABQ9" s="55"/>
      <c r="ABR9" s="55"/>
      <c r="ABS9" s="55"/>
      <c r="ABT9" s="55"/>
      <c r="ABU9" s="55"/>
      <c r="ABV9" s="55"/>
      <c r="ABW9" s="55"/>
      <c r="ABX9" s="55"/>
      <c r="ABY9" s="55"/>
      <c r="ABZ9" s="55"/>
      <c r="ACA9" s="55"/>
    </row>
    <row r="10" spans="1:755" s="5" customFormat="1" ht="2.25" customHeight="1" thickBot="1" x14ac:dyDescent="0.3">
      <c r="A10" s="248"/>
      <c r="B10" s="248"/>
      <c r="C10" s="67"/>
      <c r="D10" s="67"/>
      <c r="E10" s="67"/>
      <c r="F10" s="249"/>
      <c r="G10" s="249"/>
      <c r="H10" s="249"/>
      <c r="I10" s="249"/>
      <c r="J10" s="249"/>
      <c r="K10" s="249"/>
      <c r="L10" s="68"/>
      <c r="M10" s="68"/>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row>
    <row r="11" spans="1:755" s="8" customFormat="1" ht="18.75" customHeight="1" x14ac:dyDescent="0.25">
      <c r="A11" s="245" t="s">
        <v>24</v>
      </c>
      <c r="B11" s="246"/>
      <c r="C11" s="246"/>
      <c r="D11" s="246"/>
      <c r="E11" s="246"/>
      <c r="F11" s="246"/>
      <c r="G11" s="246"/>
      <c r="H11" s="246"/>
      <c r="I11" s="246"/>
      <c r="J11" s="246"/>
      <c r="K11" s="246"/>
      <c r="L11" s="167"/>
      <c r="M11" s="167"/>
      <c r="N11" s="235"/>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c r="IX11" s="233"/>
      <c r="IY11" s="233"/>
      <c r="IZ11" s="233"/>
      <c r="JA11" s="233"/>
      <c r="JB11" s="233"/>
      <c r="JC11" s="233"/>
      <c r="JD11" s="233"/>
      <c r="JE11" s="233"/>
      <c r="JF11" s="233"/>
      <c r="JG11" s="233"/>
      <c r="JH11" s="233"/>
      <c r="JI11" s="233"/>
      <c r="JJ11" s="233"/>
      <c r="JK11" s="233"/>
      <c r="JL11" s="233"/>
      <c r="JM11" s="233"/>
      <c r="JN11" s="233"/>
      <c r="JO11" s="233"/>
      <c r="JP11" s="233"/>
      <c r="JQ11" s="233"/>
      <c r="JR11" s="233"/>
      <c r="JS11" s="233"/>
      <c r="JT11" s="233"/>
      <c r="JU11" s="233"/>
      <c r="JV11" s="233"/>
      <c r="JW11" s="233"/>
      <c r="JX11" s="233"/>
      <c r="JY11" s="233"/>
      <c r="JZ11" s="233"/>
      <c r="KA11" s="233"/>
      <c r="KB11" s="233"/>
      <c r="KC11" s="233"/>
      <c r="KD11" s="233"/>
      <c r="KE11" s="233"/>
      <c r="KF11" s="233"/>
      <c r="KG11" s="233"/>
      <c r="KH11" s="233"/>
      <c r="KI11" s="233"/>
      <c r="KJ11" s="233"/>
      <c r="KK11" s="233"/>
      <c r="KL11" s="233"/>
      <c r="KM11" s="233"/>
      <c r="KN11" s="233"/>
      <c r="KO11" s="233"/>
      <c r="KP11" s="233"/>
      <c r="KQ11" s="233"/>
      <c r="KR11" s="233"/>
      <c r="KS11" s="233"/>
      <c r="KT11" s="233"/>
      <c r="KU11" s="233"/>
      <c r="KV11" s="233"/>
      <c r="KW11" s="233"/>
      <c r="KX11" s="233"/>
      <c r="KY11" s="233"/>
      <c r="KZ11" s="233"/>
      <c r="LA11" s="233"/>
      <c r="LB11" s="233"/>
      <c r="LC11" s="233"/>
      <c r="LD11" s="233"/>
      <c r="LE11" s="233"/>
      <c r="LF11" s="233"/>
      <c r="LG11" s="233"/>
      <c r="LH11" s="233"/>
      <c r="LI11" s="233"/>
      <c r="LJ11" s="233"/>
      <c r="LK11" s="233"/>
      <c r="LL11" s="233"/>
      <c r="LM11" s="233"/>
      <c r="LN11" s="233"/>
      <c r="LO11" s="233"/>
      <c r="LP11" s="233"/>
      <c r="LQ11" s="233"/>
      <c r="LR11" s="233"/>
      <c r="LS11" s="233"/>
      <c r="LT11" s="233"/>
      <c r="LU11" s="233"/>
      <c r="LV11" s="233"/>
      <c r="LW11" s="233"/>
      <c r="LX11" s="233"/>
      <c r="LY11" s="233"/>
      <c r="LZ11" s="233"/>
      <c r="MA11" s="233"/>
      <c r="MB11" s="233"/>
      <c r="MC11" s="233"/>
      <c r="MD11" s="233"/>
      <c r="ME11" s="233"/>
      <c r="MF11" s="233"/>
      <c r="MG11" s="233"/>
      <c r="MH11" s="233"/>
      <c r="MI11" s="233"/>
      <c r="MJ11" s="233"/>
      <c r="MK11" s="233"/>
      <c r="ML11" s="233"/>
      <c r="MM11" s="233"/>
      <c r="MN11" s="233"/>
      <c r="MO11" s="233"/>
      <c r="MP11" s="233"/>
      <c r="MQ11" s="233"/>
      <c r="MR11" s="233"/>
      <c r="MS11" s="233"/>
      <c r="MT11" s="233"/>
      <c r="MU11" s="233"/>
      <c r="MV11" s="233"/>
      <c r="MW11" s="233"/>
      <c r="MX11" s="233"/>
      <c r="MY11" s="233"/>
      <c r="MZ11" s="233"/>
      <c r="NA11" s="233"/>
      <c r="NB11" s="233"/>
      <c r="NC11" s="233"/>
      <c r="ND11" s="233"/>
      <c r="NE11" s="233"/>
      <c r="NF11" s="233"/>
      <c r="NG11" s="233"/>
      <c r="NH11" s="233"/>
      <c r="NI11" s="233"/>
      <c r="NJ11" s="233"/>
      <c r="NK11" s="233"/>
      <c r="NL11" s="233"/>
      <c r="NM11" s="233"/>
      <c r="NN11" s="233"/>
      <c r="NO11" s="233"/>
      <c r="NP11" s="233"/>
      <c r="NQ11" s="233"/>
      <c r="NR11" s="233"/>
      <c r="NS11" s="233"/>
      <c r="NT11" s="234" t="s">
        <v>24</v>
      </c>
    </row>
    <row r="12" spans="1:755" s="8" customFormat="1" ht="1.1499999999999999" customHeight="1" x14ac:dyDescent="0.25">
      <c r="A12" s="193"/>
      <c r="B12" s="194"/>
      <c r="C12" s="194"/>
      <c r="D12" s="194"/>
      <c r="E12" s="194"/>
      <c r="F12" s="194"/>
      <c r="G12" s="195"/>
      <c r="H12" s="194"/>
      <c r="I12" s="195"/>
      <c r="J12" s="194"/>
      <c r="K12" s="194"/>
      <c r="L12" s="194"/>
      <c r="M12" s="194"/>
      <c r="N12" s="196">
        <f>($H$7-WEEKDAY($H$7,2)+1)</f>
        <v>41680</v>
      </c>
      <c r="O12" s="196">
        <f>N12+1</f>
        <v>41681</v>
      </c>
      <c r="P12" s="196">
        <f t="shared" ref="P12:CA12" si="0">O12+1</f>
        <v>41682</v>
      </c>
      <c r="Q12" s="196">
        <f t="shared" si="0"/>
        <v>41683</v>
      </c>
      <c r="R12" s="196">
        <f t="shared" si="0"/>
        <v>41684</v>
      </c>
      <c r="S12" s="196">
        <f t="shared" si="0"/>
        <v>41685</v>
      </c>
      <c r="T12" s="196">
        <f t="shared" si="0"/>
        <v>41686</v>
      </c>
      <c r="U12" s="196">
        <f t="shared" si="0"/>
        <v>41687</v>
      </c>
      <c r="V12" s="196">
        <f t="shared" si="0"/>
        <v>41688</v>
      </c>
      <c r="W12" s="196">
        <f t="shared" si="0"/>
        <v>41689</v>
      </c>
      <c r="X12" s="196">
        <f t="shared" si="0"/>
        <v>41690</v>
      </c>
      <c r="Y12" s="196">
        <f t="shared" si="0"/>
        <v>41691</v>
      </c>
      <c r="Z12" s="196">
        <f t="shared" si="0"/>
        <v>41692</v>
      </c>
      <c r="AA12" s="196">
        <f t="shared" si="0"/>
        <v>41693</v>
      </c>
      <c r="AB12" s="196">
        <f t="shared" si="0"/>
        <v>41694</v>
      </c>
      <c r="AC12" s="196">
        <f t="shared" si="0"/>
        <v>41695</v>
      </c>
      <c r="AD12" s="196">
        <f t="shared" si="0"/>
        <v>41696</v>
      </c>
      <c r="AE12" s="196">
        <f t="shared" si="0"/>
        <v>41697</v>
      </c>
      <c r="AF12" s="196">
        <f t="shared" si="0"/>
        <v>41698</v>
      </c>
      <c r="AG12" s="196">
        <f t="shared" si="0"/>
        <v>41699</v>
      </c>
      <c r="AH12" s="196">
        <f t="shared" si="0"/>
        <v>41700</v>
      </c>
      <c r="AI12" s="196">
        <f t="shared" si="0"/>
        <v>41701</v>
      </c>
      <c r="AJ12" s="196">
        <f t="shared" si="0"/>
        <v>41702</v>
      </c>
      <c r="AK12" s="196">
        <f t="shared" si="0"/>
        <v>41703</v>
      </c>
      <c r="AL12" s="196">
        <f t="shared" si="0"/>
        <v>41704</v>
      </c>
      <c r="AM12" s="196">
        <f t="shared" si="0"/>
        <v>41705</v>
      </c>
      <c r="AN12" s="196">
        <f t="shared" si="0"/>
        <v>41706</v>
      </c>
      <c r="AO12" s="196">
        <f t="shared" si="0"/>
        <v>41707</v>
      </c>
      <c r="AP12" s="196">
        <f t="shared" si="0"/>
        <v>41708</v>
      </c>
      <c r="AQ12" s="196">
        <f t="shared" si="0"/>
        <v>41709</v>
      </c>
      <c r="AR12" s="196">
        <f t="shared" si="0"/>
        <v>41710</v>
      </c>
      <c r="AS12" s="196">
        <f t="shared" si="0"/>
        <v>41711</v>
      </c>
      <c r="AT12" s="196">
        <f t="shared" si="0"/>
        <v>41712</v>
      </c>
      <c r="AU12" s="196">
        <f t="shared" si="0"/>
        <v>41713</v>
      </c>
      <c r="AV12" s="196">
        <f t="shared" si="0"/>
        <v>41714</v>
      </c>
      <c r="AW12" s="196">
        <f t="shared" si="0"/>
        <v>41715</v>
      </c>
      <c r="AX12" s="196">
        <f t="shared" si="0"/>
        <v>41716</v>
      </c>
      <c r="AY12" s="196">
        <f t="shared" si="0"/>
        <v>41717</v>
      </c>
      <c r="AZ12" s="196">
        <f t="shared" si="0"/>
        <v>41718</v>
      </c>
      <c r="BA12" s="196">
        <f t="shared" si="0"/>
        <v>41719</v>
      </c>
      <c r="BB12" s="196">
        <f t="shared" si="0"/>
        <v>41720</v>
      </c>
      <c r="BC12" s="196">
        <f t="shared" si="0"/>
        <v>41721</v>
      </c>
      <c r="BD12" s="196">
        <f t="shared" si="0"/>
        <v>41722</v>
      </c>
      <c r="BE12" s="196">
        <f t="shared" si="0"/>
        <v>41723</v>
      </c>
      <c r="BF12" s="196">
        <f t="shared" si="0"/>
        <v>41724</v>
      </c>
      <c r="BG12" s="196">
        <f t="shared" si="0"/>
        <v>41725</v>
      </c>
      <c r="BH12" s="196">
        <f t="shared" si="0"/>
        <v>41726</v>
      </c>
      <c r="BI12" s="196">
        <f t="shared" si="0"/>
        <v>41727</v>
      </c>
      <c r="BJ12" s="196">
        <f t="shared" si="0"/>
        <v>41728</v>
      </c>
      <c r="BK12" s="196">
        <f t="shared" si="0"/>
        <v>41729</v>
      </c>
      <c r="BL12" s="196">
        <f t="shared" si="0"/>
        <v>41730</v>
      </c>
      <c r="BM12" s="196">
        <f t="shared" si="0"/>
        <v>41731</v>
      </c>
      <c r="BN12" s="196">
        <f t="shared" si="0"/>
        <v>41732</v>
      </c>
      <c r="BO12" s="196">
        <f t="shared" si="0"/>
        <v>41733</v>
      </c>
      <c r="BP12" s="196">
        <f t="shared" si="0"/>
        <v>41734</v>
      </c>
      <c r="BQ12" s="196">
        <f t="shared" si="0"/>
        <v>41735</v>
      </c>
      <c r="BR12" s="196">
        <f t="shared" si="0"/>
        <v>41736</v>
      </c>
      <c r="BS12" s="196">
        <f t="shared" si="0"/>
        <v>41737</v>
      </c>
      <c r="BT12" s="196">
        <f t="shared" si="0"/>
        <v>41738</v>
      </c>
      <c r="BU12" s="196">
        <f t="shared" si="0"/>
        <v>41739</v>
      </c>
      <c r="BV12" s="196">
        <f t="shared" si="0"/>
        <v>41740</v>
      </c>
      <c r="BW12" s="196">
        <f t="shared" si="0"/>
        <v>41741</v>
      </c>
      <c r="BX12" s="196">
        <f t="shared" si="0"/>
        <v>41742</v>
      </c>
      <c r="BY12" s="196">
        <f t="shared" si="0"/>
        <v>41743</v>
      </c>
      <c r="BZ12" s="196">
        <f t="shared" si="0"/>
        <v>41744</v>
      </c>
      <c r="CA12" s="196">
        <f t="shared" si="0"/>
        <v>41745</v>
      </c>
      <c r="CB12" s="196">
        <f t="shared" ref="CB12:EM12" si="1">CA12+1</f>
        <v>41746</v>
      </c>
      <c r="CC12" s="196">
        <f t="shared" si="1"/>
        <v>41747</v>
      </c>
      <c r="CD12" s="196">
        <f t="shared" si="1"/>
        <v>41748</v>
      </c>
      <c r="CE12" s="196">
        <f t="shared" si="1"/>
        <v>41749</v>
      </c>
      <c r="CF12" s="196">
        <f t="shared" si="1"/>
        <v>41750</v>
      </c>
      <c r="CG12" s="196">
        <f t="shared" si="1"/>
        <v>41751</v>
      </c>
      <c r="CH12" s="196">
        <f t="shared" si="1"/>
        <v>41752</v>
      </c>
      <c r="CI12" s="196">
        <f t="shared" si="1"/>
        <v>41753</v>
      </c>
      <c r="CJ12" s="196">
        <f t="shared" si="1"/>
        <v>41754</v>
      </c>
      <c r="CK12" s="196">
        <f t="shared" si="1"/>
        <v>41755</v>
      </c>
      <c r="CL12" s="196">
        <f t="shared" si="1"/>
        <v>41756</v>
      </c>
      <c r="CM12" s="196">
        <f t="shared" si="1"/>
        <v>41757</v>
      </c>
      <c r="CN12" s="196">
        <f t="shared" si="1"/>
        <v>41758</v>
      </c>
      <c r="CO12" s="196">
        <f t="shared" si="1"/>
        <v>41759</v>
      </c>
      <c r="CP12" s="196">
        <f t="shared" si="1"/>
        <v>41760</v>
      </c>
      <c r="CQ12" s="196">
        <f t="shared" si="1"/>
        <v>41761</v>
      </c>
      <c r="CR12" s="196">
        <f t="shared" si="1"/>
        <v>41762</v>
      </c>
      <c r="CS12" s="196">
        <f t="shared" si="1"/>
        <v>41763</v>
      </c>
      <c r="CT12" s="196">
        <f t="shared" si="1"/>
        <v>41764</v>
      </c>
      <c r="CU12" s="196">
        <f t="shared" si="1"/>
        <v>41765</v>
      </c>
      <c r="CV12" s="196">
        <f t="shared" si="1"/>
        <v>41766</v>
      </c>
      <c r="CW12" s="196">
        <f t="shared" si="1"/>
        <v>41767</v>
      </c>
      <c r="CX12" s="196">
        <f t="shared" si="1"/>
        <v>41768</v>
      </c>
      <c r="CY12" s="196">
        <f t="shared" si="1"/>
        <v>41769</v>
      </c>
      <c r="CZ12" s="196">
        <f t="shared" si="1"/>
        <v>41770</v>
      </c>
      <c r="DA12" s="196">
        <f t="shared" si="1"/>
        <v>41771</v>
      </c>
      <c r="DB12" s="196">
        <f t="shared" si="1"/>
        <v>41772</v>
      </c>
      <c r="DC12" s="196">
        <f t="shared" si="1"/>
        <v>41773</v>
      </c>
      <c r="DD12" s="196">
        <f t="shared" si="1"/>
        <v>41774</v>
      </c>
      <c r="DE12" s="196">
        <f t="shared" si="1"/>
        <v>41775</v>
      </c>
      <c r="DF12" s="196">
        <f t="shared" si="1"/>
        <v>41776</v>
      </c>
      <c r="DG12" s="196">
        <f t="shared" si="1"/>
        <v>41777</v>
      </c>
      <c r="DH12" s="196">
        <f t="shared" si="1"/>
        <v>41778</v>
      </c>
      <c r="DI12" s="196">
        <f t="shared" si="1"/>
        <v>41779</v>
      </c>
      <c r="DJ12" s="196">
        <f t="shared" si="1"/>
        <v>41780</v>
      </c>
      <c r="DK12" s="196">
        <f t="shared" si="1"/>
        <v>41781</v>
      </c>
      <c r="DL12" s="196">
        <f t="shared" si="1"/>
        <v>41782</v>
      </c>
      <c r="DM12" s="196">
        <f t="shared" si="1"/>
        <v>41783</v>
      </c>
      <c r="DN12" s="196">
        <f t="shared" si="1"/>
        <v>41784</v>
      </c>
      <c r="DO12" s="196">
        <f t="shared" si="1"/>
        <v>41785</v>
      </c>
      <c r="DP12" s="196">
        <f t="shared" si="1"/>
        <v>41786</v>
      </c>
      <c r="DQ12" s="196">
        <f t="shared" si="1"/>
        <v>41787</v>
      </c>
      <c r="DR12" s="196">
        <f t="shared" si="1"/>
        <v>41788</v>
      </c>
      <c r="DS12" s="196">
        <f t="shared" si="1"/>
        <v>41789</v>
      </c>
      <c r="DT12" s="196">
        <f t="shared" si="1"/>
        <v>41790</v>
      </c>
      <c r="DU12" s="196">
        <f t="shared" si="1"/>
        <v>41791</v>
      </c>
      <c r="DV12" s="196">
        <f t="shared" si="1"/>
        <v>41792</v>
      </c>
      <c r="DW12" s="196">
        <f t="shared" si="1"/>
        <v>41793</v>
      </c>
      <c r="DX12" s="196">
        <f t="shared" si="1"/>
        <v>41794</v>
      </c>
      <c r="DY12" s="196">
        <f t="shared" si="1"/>
        <v>41795</v>
      </c>
      <c r="DZ12" s="196">
        <f t="shared" si="1"/>
        <v>41796</v>
      </c>
      <c r="EA12" s="196">
        <f t="shared" si="1"/>
        <v>41797</v>
      </c>
      <c r="EB12" s="196">
        <f t="shared" si="1"/>
        <v>41798</v>
      </c>
      <c r="EC12" s="196">
        <f t="shared" si="1"/>
        <v>41799</v>
      </c>
      <c r="ED12" s="196">
        <f t="shared" si="1"/>
        <v>41800</v>
      </c>
      <c r="EE12" s="196">
        <f t="shared" si="1"/>
        <v>41801</v>
      </c>
      <c r="EF12" s="196">
        <f t="shared" si="1"/>
        <v>41802</v>
      </c>
      <c r="EG12" s="196">
        <f t="shared" si="1"/>
        <v>41803</v>
      </c>
      <c r="EH12" s="196">
        <f t="shared" si="1"/>
        <v>41804</v>
      </c>
      <c r="EI12" s="196">
        <f t="shared" si="1"/>
        <v>41805</v>
      </c>
      <c r="EJ12" s="196">
        <f t="shared" si="1"/>
        <v>41806</v>
      </c>
      <c r="EK12" s="196">
        <f t="shared" si="1"/>
        <v>41807</v>
      </c>
      <c r="EL12" s="196">
        <f t="shared" si="1"/>
        <v>41808</v>
      </c>
      <c r="EM12" s="196">
        <f t="shared" si="1"/>
        <v>41809</v>
      </c>
      <c r="EN12" s="196">
        <f t="shared" ref="EN12:GY12" si="2">EM12+1</f>
        <v>41810</v>
      </c>
      <c r="EO12" s="196">
        <f t="shared" si="2"/>
        <v>41811</v>
      </c>
      <c r="EP12" s="196">
        <f t="shared" si="2"/>
        <v>41812</v>
      </c>
      <c r="EQ12" s="196">
        <f t="shared" si="2"/>
        <v>41813</v>
      </c>
      <c r="ER12" s="196">
        <f t="shared" si="2"/>
        <v>41814</v>
      </c>
      <c r="ES12" s="196">
        <f t="shared" si="2"/>
        <v>41815</v>
      </c>
      <c r="ET12" s="196">
        <f t="shared" si="2"/>
        <v>41816</v>
      </c>
      <c r="EU12" s="196">
        <f t="shared" si="2"/>
        <v>41817</v>
      </c>
      <c r="EV12" s="196">
        <f t="shared" si="2"/>
        <v>41818</v>
      </c>
      <c r="EW12" s="196">
        <f t="shared" si="2"/>
        <v>41819</v>
      </c>
      <c r="EX12" s="196">
        <f t="shared" si="2"/>
        <v>41820</v>
      </c>
      <c r="EY12" s="196">
        <f t="shared" si="2"/>
        <v>41821</v>
      </c>
      <c r="EZ12" s="196">
        <f t="shared" si="2"/>
        <v>41822</v>
      </c>
      <c r="FA12" s="196">
        <f t="shared" si="2"/>
        <v>41823</v>
      </c>
      <c r="FB12" s="196">
        <f t="shared" si="2"/>
        <v>41824</v>
      </c>
      <c r="FC12" s="196">
        <f t="shared" si="2"/>
        <v>41825</v>
      </c>
      <c r="FD12" s="196">
        <f t="shared" si="2"/>
        <v>41826</v>
      </c>
      <c r="FE12" s="196">
        <f t="shared" si="2"/>
        <v>41827</v>
      </c>
      <c r="FF12" s="196">
        <f t="shared" si="2"/>
        <v>41828</v>
      </c>
      <c r="FG12" s="196">
        <f t="shared" si="2"/>
        <v>41829</v>
      </c>
      <c r="FH12" s="196">
        <f t="shared" si="2"/>
        <v>41830</v>
      </c>
      <c r="FI12" s="196">
        <f t="shared" si="2"/>
        <v>41831</v>
      </c>
      <c r="FJ12" s="196">
        <f t="shared" si="2"/>
        <v>41832</v>
      </c>
      <c r="FK12" s="196">
        <f t="shared" si="2"/>
        <v>41833</v>
      </c>
      <c r="FL12" s="196">
        <f t="shared" si="2"/>
        <v>41834</v>
      </c>
      <c r="FM12" s="196">
        <f t="shared" si="2"/>
        <v>41835</v>
      </c>
      <c r="FN12" s="196">
        <f t="shared" si="2"/>
        <v>41836</v>
      </c>
      <c r="FO12" s="196">
        <f t="shared" si="2"/>
        <v>41837</v>
      </c>
      <c r="FP12" s="196">
        <f t="shared" si="2"/>
        <v>41838</v>
      </c>
      <c r="FQ12" s="196">
        <f t="shared" si="2"/>
        <v>41839</v>
      </c>
      <c r="FR12" s="196">
        <f t="shared" si="2"/>
        <v>41840</v>
      </c>
      <c r="FS12" s="196">
        <f t="shared" si="2"/>
        <v>41841</v>
      </c>
      <c r="FT12" s="196">
        <f t="shared" si="2"/>
        <v>41842</v>
      </c>
      <c r="FU12" s="196">
        <f t="shared" si="2"/>
        <v>41843</v>
      </c>
      <c r="FV12" s="196">
        <f t="shared" si="2"/>
        <v>41844</v>
      </c>
      <c r="FW12" s="196">
        <f t="shared" si="2"/>
        <v>41845</v>
      </c>
      <c r="FX12" s="196">
        <f t="shared" si="2"/>
        <v>41846</v>
      </c>
      <c r="FY12" s="196">
        <f t="shared" si="2"/>
        <v>41847</v>
      </c>
      <c r="FZ12" s="196">
        <f t="shared" si="2"/>
        <v>41848</v>
      </c>
      <c r="GA12" s="196">
        <f t="shared" si="2"/>
        <v>41849</v>
      </c>
      <c r="GB12" s="196">
        <f t="shared" si="2"/>
        <v>41850</v>
      </c>
      <c r="GC12" s="196">
        <f t="shared" si="2"/>
        <v>41851</v>
      </c>
      <c r="GD12" s="196">
        <f t="shared" si="2"/>
        <v>41852</v>
      </c>
      <c r="GE12" s="196">
        <f t="shared" si="2"/>
        <v>41853</v>
      </c>
      <c r="GF12" s="196">
        <f t="shared" si="2"/>
        <v>41854</v>
      </c>
      <c r="GG12" s="196">
        <f t="shared" si="2"/>
        <v>41855</v>
      </c>
      <c r="GH12" s="196">
        <f t="shared" si="2"/>
        <v>41856</v>
      </c>
      <c r="GI12" s="196">
        <f t="shared" si="2"/>
        <v>41857</v>
      </c>
      <c r="GJ12" s="196">
        <f t="shared" si="2"/>
        <v>41858</v>
      </c>
      <c r="GK12" s="196">
        <f t="shared" si="2"/>
        <v>41859</v>
      </c>
      <c r="GL12" s="196">
        <f t="shared" si="2"/>
        <v>41860</v>
      </c>
      <c r="GM12" s="196">
        <f t="shared" si="2"/>
        <v>41861</v>
      </c>
      <c r="GN12" s="196">
        <f t="shared" si="2"/>
        <v>41862</v>
      </c>
      <c r="GO12" s="196">
        <f t="shared" si="2"/>
        <v>41863</v>
      </c>
      <c r="GP12" s="196">
        <f t="shared" si="2"/>
        <v>41864</v>
      </c>
      <c r="GQ12" s="196">
        <f t="shared" si="2"/>
        <v>41865</v>
      </c>
      <c r="GR12" s="196">
        <f t="shared" si="2"/>
        <v>41866</v>
      </c>
      <c r="GS12" s="196">
        <f t="shared" si="2"/>
        <v>41867</v>
      </c>
      <c r="GT12" s="196">
        <f t="shared" si="2"/>
        <v>41868</v>
      </c>
      <c r="GU12" s="196">
        <f t="shared" si="2"/>
        <v>41869</v>
      </c>
      <c r="GV12" s="196">
        <f t="shared" si="2"/>
        <v>41870</v>
      </c>
      <c r="GW12" s="196">
        <f t="shared" si="2"/>
        <v>41871</v>
      </c>
      <c r="GX12" s="196">
        <f t="shared" si="2"/>
        <v>41872</v>
      </c>
      <c r="GY12" s="196">
        <f t="shared" si="2"/>
        <v>41873</v>
      </c>
      <c r="GZ12" s="196">
        <f t="shared" ref="GZ12:JK12" si="3">GY12+1</f>
        <v>41874</v>
      </c>
      <c r="HA12" s="196">
        <f t="shared" si="3"/>
        <v>41875</v>
      </c>
      <c r="HB12" s="196">
        <f t="shared" si="3"/>
        <v>41876</v>
      </c>
      <c r="HC12" s="196">
        <f t="shared" si="3"/>
        <v>41877</v>
      </c>
      <c r="HD12" s="196">
        <f t="shared" si="3"/>
        <v>41878</v>
      </c>
      <c r="HE12" s="196">
        <f t="shared" si="3"/>
        <v>41879</v>
      </c>
      <c r="HF12" s="196">
        <f t="shared" si="3"/>
        <v>41880</v>
      </c>
      <c r="HG12" s="196">
        <f t="shared" si="3"/>
        <v>41881</v>
      </c>
      <c r="HH12" s="196">
        <f t="shared" si="3"/>
        <v>41882</v>
      </c>
      <c r="HI12" s="196">
        <f t="shared" si="3"/>
        <v>41883</v>
      </c>
      <c r="HJ12" s="196">
        <f t="shared" si="3"/>
        <v>41884</v>
      </c>
      <c r="HK12" s="196">
        <f t="shared" si="3"/>
        <v>41885</v>
      </c>
      <c r="HL12" s="196">
        <f t="shared" si="3"/>
        <v>41886</v>
      </c>
      <c r="HM12" s="196">
        <f t="shared" si="3"/>
        <v>41887</v>
      </c>
      <c r="HN12" s="196">
        <f t="shared" si="3"/>
        <v>41888</v>
      </c>
      <c r="HO12" s="196">
        <f t="shared" si="3"/>
        <v>41889</v>
      </c>
      <c r="HP12" s="196">
        <f t="shared" si="3"/>
        <v>41890</v>
      </c>
      <c r="HQ12" s="196">
        <f t="shared" si="3"/>
        <v>41891</v>
      </c>
      <c r="HR12" s="196">
        <f t="shared" si="3"/>
        <v>41892</v>
      </c>
      <c r="HS12" s="196">
        <f t="shared" si="3"/>
        <v>41893</v>
      </c>
      <c r="HT12" s="196">
        <f t="shared" si="3"/>
        <v>41894</v>
      </c>
      <c r="HU12" s="196">
        <f t="shared" si="3"/>
        <v>41895</v>
      </c>
      <c r="HV12" s="196">
        <f t="shared" si="3"/>
        <v>41896</v>
      </c>
      <c r="HW12" s="196">
        <f t="shared" si="3"/>
        <v>41897</v>
      </c>
      <c r="HX12" s="196">
        <f t="shared" si="3"/>
        <v>41898</v>
      </c>
      <c r="HY12" s="196">
        <f t="shared" si="3"/>
        <v>41899</v>
      </c>
      <c r="HZ12" s="196">
        <f t="shared" si="3"/>
        <v>41900</v>
      </c>
      <c r="IA12" s="196">
        <f t="shared" si="3"/>
        <v>41901</v>
      </c>
      <c r="IB12" s="196">
        <f t="shared" si="3"/>
        <v>41902</v>
      </c>
      <c r="IC12" s="196">
        <f t="shared" si="3"/>
        <v>41903</v>
      </c>
      <c r="ID12" s="196">
        <f t="shared" si="3"/>
        <v>41904</v>
      </c>
      <c r="IE12" s="196">
        <f t="shared" si="3"/>
        <v>41905</v>
      </c>
      <c r="IF12" s="196">
        <f t="shared" si="3"/>
        <v>41906</v>
      </c>
      <c r="IG12" s="196">
        <f t="shared" si="3"/>
        <v>41907</v>
      </c>
      <c r="IH12" s="196">
        <f t="shared" si="3"/>
        <v>41908</v>
      </c>
      <c r="II12" s="196">
        <f t="shared" si="3"/>
        <v>41909</v>
      </c>
      <c r="IJ12" s="196">
        <f t="shared" si="3"/>
        <v>41910</v>
      </c>
      <c r="IK12" s="196">
        <f t="shared" si="3"/>
        <v>41911</v>
      </c>
      <c r="IL12" s="196">
        <f t="shared" si="3"/>
        <v>41912</v>
      </c>
      <c r="IM12" s="196">
        <f t="shared" si="3"/>
        <v>41913</v>
      </c>
      <c r="IN12" s="196">
        <f t="shared" si="3"/>
        <v>41914</v>
      </c>
      <c r="IO12" s="196">
        <f t="shared" si="3"/>
        <v>41915</v>
      </c>
      <c r="IP12" s="196">
        <f t="shared" si="3"/>
        <v>41916</v>
      </c>
      <c r="IQ12" s="196">
        <f t="shared" si="3"/>
        <v>41917</v>
      </c>
      <c r="IR12" s="196">
        <f t="shared" si="3"/>
        <v>41918</v>
      </c>
      <c r="IS12" s="196">
        <f t="shared" si="3"/>
        <v>41919</v>
      </c>
      <c r="IT12" s="196">
        <f t="shared" si="3"/>
        <v>41920</v>
      </c>
      <c r="IU12" s="196">
        <f t="shared" si="3"/>
        <v>41921</v>
      </c>
      <c r="IV12" s="196">
        <f t="shared" si="3"/>
        <v>41922</v>
      </c>
      <c r="IW12" s="196">
        <f t="shared" si="3"/>
        <v>41923</v>
      </c>
      <c r="IX12" s="196">
        <f t="shared" si="3"/>
        <v>41924</v>
      </c>
      <c r="IY12" s="196">
        <f t="shared" si="3"/>
        <v>41925</v>
      </c>
      <c r="IZ12" s="196">
        <f t="shared" si="3"/>
        <v>41926</v>
      </c>
      <c r="JA12" s="196">
        <f t="shared" si="3"/>
        <v>41927</v>
      </c>
      <c r="JB12" s="196">
        <f t="shared" si="3"/>
        <v>41928</v>
      </c>
      <c r="JC12" s="196">
        <f t="shared" si="3"/>
        <v>41929</v>
      </c>
      <c r="JD12" s="196">
        <f t="shared" si="3"/>
        <v>41930</v>
      </c>
      <c r="JE12" s="196">
        <f t="shared" si="3"/>
        <v>41931</v>
      </c>
      <c r="JF12" s="196">
        <f t="shared" si="3"/>
        <v>41932</v>
      </c>
      <c r="JG12" s="196">
        <f t="shared" si="3"/>
        <v>41933</v>
      </c>
      <c r="JH12" s="196">
        <f t="shared" si="3"/>
        <v>41934</v>
      </c>
      <c r="JI12" s="196">
        <f t="shared" si="3"/>
        <v>41935</v>
      </c>
      <c r="JJ12" s="196">
        <f t="shared" si="3"/>
        <v>41936</v>
      </c>
      <c r="JK12" s="196">
        <f t="shared" si="3"/>
        <v>41937</v>
      </c>
      <c r="JL12" s="196">
        <f t="shared" ref="JL12:JS12" si="4">JK12+1</f>
        <v>41938</v>
      </c>
      <c r="JM12" s="196">
        <f t="shared" si="4"/>
        <v>41939</v>
      </c>
      <c r="JN12" s="196">
        <f t="shared" si="4"/>
        <v>41940</v>
      </c>
      <c r="JO12" s="196">
        <f t="shared" si="4"/>
        <v>41941</v>
      </c>
      <c r="JP12" s="196">
        <f t="shared" si="4"/>
        <v>41942</v>
      </c>
      <c r="JQ12" s="196">
        <f t="shared" si="4"/>
        <v>41943</v>
      </c>
      <c r="JR12" s="196">
        <f t="shared" si="4"/>
        <v>41944</v>
      </c>
      <c r="JS12" s="196">
        <f t="shared" si="4"/>
        <v>41945</v>
      </c>
      <c r="JT12" s="196">
        <f t="shared" ref="JT12" si="5">JS12+1</f>
        <v>41946</v>
      </c>
      <c r="JU12" s="196">
        <f t="shared" ref="JU12" si="6">JT12+1</f>
        <v>41947</v>
      </c>
      <c r="JV12" s="196">
        <f t="shared" ref="JV12" si="7">JU12+1</f>
        <v>41948</v>
      </c>
      <c r="JW12" s="196">
        <f t="shared" ref="JW12" si="8">JV12+1</f>
        <v>41949</v>
      </c>
      <c r="JX12" s="196">
        <f t="shared" ref="JX12" si="9">JW12+1</f>
        <v>41950</v>
      </c>
      <c r="JY12" s="196">
        <f t="shared" ref="JY12" si="10">JX12+1</f>
        <v>41951</v>
      </c>
      <c r="JZ12" s="196">
        <f t="shared" ref="JZ12" si="11">JY12+1</f>
        <v>41952</v>
      </c>
      <c r="KA12" s="196">
        <f t="shared" ref="KA12" si="12">JZ12+1</f>
        <v>41953</v>
      </c>
      <c r="KB12" s="196">
        <f t="shared" ref="KB12" si="13">KA12+1</f>
        <v>41954</v>
      </c>
      <c r="KC12" s="196">
        <f t="shared" ref="KC12" si="14">KB12+1</f>
        <v>41955</v>
      </c>
      <c r="KD12" s="196">
        <f t="shared" ref="KD12" si="15">KC12+1</f>
        <v>41956</v>
      </c>
      <c r="KE12" s="196">
        <f t="shared" ref="KE12" si="16">KD12+1</f>
        <v>41957</v>
      </c>
      <c r="KF12" s="196">
        <f t="shared" ref="KF12" si="17">KE12+1</f>
        <v>41958</v>
      </c>
      <c r="KG12" s="196">
        <f t="shared" ref="KG12" si="18">KF12+1</f>
        <v>41959</v>
      </c>
      <c r="KH12" s="196">
        <f t="shared" ref="KH12" si="19">KG12+1</f>
        <v>41960</v>
      </c>
      <c r="KI12" s="196">
        <f t="shared" ref="KI12" si="20">KH12+1</f>
        <v>41961</v>
      </c>
      <c r="KJ12" s="196">
        <f t="shared" ref="KJ12" si="21">KI12+1</f>
        <v>41962</v>
      </c>
      <c r="KK12" s="196">
        <f t="shared" ref="KK12" si="22">KJ12+1</f>
        <v>41963</v>
      </c>
      <c r="KL12" s="196">
        <f t="shared" ref="KL12" si="23">KK12+1</f>
        <v>41964</v>
      </c>
      <c r="KM12" s="196">
        <f t="shared" ref="KM12" si="24">KL12+1</f>
        <v>41965</v>
      </c>
      <c r="KN12" s="196">
        <f t="shared" ref="KN12" si="25">KM12+1</f>
        <v>41966</v>
      </c>
      <c r="KO12" s="196">
        <f t="shared" ref="KO12" si="26">KN12+1</f>
        <v>41967</v>
      </c>
      <c r="KP12" s="196">
        <f t="shared" ref="KP12" si="27">KO12+1</f>
        <v>41968</v>
      </c>
      <c r="KQ12" s="196">
        <f t="shared" ref="KQ12" si="28">KP12+1</f>
        <v>41969</v>
      </c>
      <c r="KR12" s="196">
        <f t="shared" ref="KR12" si="29">KQ12+1</f>
        <v>41970</v>
      </c>
      <c r="KS12" s="196">
        <f t="shared" ref="KS12" si="30">KR12+1</f>
        <v>41971</v>
      </c>
      <c r="KT12" s="196">
        <f t="shared" ref="KT12" si="31">KS12+1</f>
        <v>41972</v>
      </c>
      <c r="KU12" s="196">
        <f t="shared" ref="KU12" si="32">KT12+1</f>
        <v>41973</v>
      </c>
      <c r="KV12" s="196">
        <f t="shared" ref="KV12" si="33">KU12+1</f>
        <v>41974</v>
      </c>
      <c r="KW12" s="196">
        <f t="shared" ref="KW12" si="34">KV12+1</f>
        <v>41975</v>
      </c>
      <c r="KX12" s="196">
        <f t="shared" ref="KX12" si="35">KW12+1</f>
        <v>41976</v>
      </c>
      <c r="KY12" s="196">
        <f t="shared" ref="KY12" si="36">KX12+1</f>
        <v>41977</v>
      </c>
      <c r="KZ12" s="196">
        <f t="shared" ref="KZ12" si="37">KY12+1</f>
        <v>41978</v>
      </c>
      <c r="LA12" s="196">
        <f t="shared" ref="LA12" si="38">KZ12+1</f>
        <v>41979</v>
      </c>
      <c r="LB12" s="196">
        <f t="shared" ref="LB12" si="39">LA12+1</f>
        <v>41980</v>
      </c>
      <c r="LC12" s="196">
        <f t="shared" ref="LC12" si="40">LB12+1</f>
        <v>41981</v>
      </c>
      <c r="LD12" s="196">
        <f t="shared" ref="LD12" si="41">LC12+1</f>
        <v>41982</v>
      </c>
      <c r="LE12" s="196">
        <f t="shared" ref="LE12" si="42">LD12+1</f>
        <v>41983</v>
      </c>
      <c r="LF12" s="196">
        <f t="shared" ref="LF12" si="43">LE12+1</f>
        <v>41984</v>
      </c>
      <c r="LG12" s="196">
        <f t="shared" ref="LG12" si="44">LF12+1</f>
        <v>41985</v>
      </c>
      <c r="LH12" s="196">
        <f t="shared" ref="LH12" si="45">LG12+1</f>
        <v>41986</v>
      </c>
      <c r="LI12" s="196">
        <f t="shared" ref="LI12" si="46">LH12+1</f>
        <v>41987</v>
      </c>
      <c r="LJ12" s="196">
        <f t="shared" ref="LJ12" si="47">LI12+1</f>
        <v>41988</v>
      </c>
      <c r="LK12" s="196">
        <f t="shared" ref="LK12" si="48">LJ12+1</f>
        <v>41989</v>
      </c>
      <c r="LL12" s="196">
        <f t="shared" ref="LL12" si="49">LK12+1</f>
        <v>41990</v>
      </c>
      <c r="LM12" s="196">
        <f t="shared" ref="LM12" si="50">LL12+1</f>
        <v>41991</v>
      </c>
      <c r="LN12" s="196">
        <f t="shared" ref="LN12" si="51">LM12+1</f>
        <v>41992</v>
      </c>
      <c r="LO12" s="196">
        <f t="shared" ref="LO12" si="52">LN12+1</f>
        <v>41993</v>
      </c>
      <c r="LP12" s="196">
        <f t="shared" ref="LP12" si="53">LO12+1</f>
        <v>41994</v>
      </c>
      <c r="LQ12" s="196">
        <f t="shared" ref="LQ12" si="54">LP12+1</f>
        <v>41995</v>
      </c>
      <c r="LR12" s="196">
        <f t="shared" ref="LR12" si="55">LQ12+1</f>
        <v>41996</v>
      </c>
      <c r="LS12" s="196">
        <f t="shared" ref="LS12" si="56">LR12+1</f>
        <v>41997</v>
      </c>
      <c r="LT12" s="196">
        <f t="shared" ref="LT12" si="57">LS12+1</f>
        <v>41998</v>
      </c>
      <c r="LU12" s="196">
        <f t="shared" ref="LU12" si="58">LT12+1</f>
        <v>41999</v>
      </c>
      <c r="LV12" s="196">
        <f t="shared" ref="LV12" si="59">LU12+1</f>
        <v>42000</v>
      </c>
      <c r="LW12" s="196">
        <f t="shared" ref="LW12" si="60">LV12+1</f>
        <v>42001</v>
      </c>
      <c r="LX12" s="196">
        <f t="shared" ref="LX12" si="61">LW12+1</f>
        <v>42002</v>
      </c>
      <c r="LY12" s="196">
        <f t="shared" ref="LY12" si="62">LX12+1</f>
        <v>42003</v>
      </c>
      <c r="LZ12" s="196">
        <f t="shared" ref="LZ12" si="63">LY12+1</f>
        <v>42004</v>
      </c>
      <c r="MA12" s="196">
        <f t="shared" ref="MA12" si="64">LZ12+1</f>
        <v>42005</v>
      </c>
      <c r="MB12" s="196">
        <f t="shared" ref="MB12" si="65">MA12+1</f>
        <v>42006</v>
      </c>
      <c r="MC12" s="196">
        <f t="shared" ref="MC12" si="66">MB12+1</f>
        <v>42007</v>
      </c>
      <c r="MD12" s="196">
        <f t="shared" ref="MD12" si="67">MC12+1</f>
        <v>42008</v>
      </c>
      <c r="ME12" s="196">
        <f t="shared" ref="ME12" si="68">MD12+1</f>
        <v>42009</v>
      </c>
      <c r="MF12" s="196">
        <f t="shared" ref="MF12" si="69">ME12+1</f>
        <v>42010</v>
      </c>
      <c r="MG12" s="196">
        <f t="shared" ref="MG12" si="70">MF12+1</f>
        <v>42011</v>
      </c>
      <c r="MH12" s="196">
        <f t="shared" ref="MH12" si="71">MG12+1</f>
        <v>42012</v>
      </c>
      <c r="MI12" s="196">
        <f t="shared" ref="MI12" si="72">MH12+1</f>
        <v>42013</v>
      </c>
      <c r="MJ12" s="196">
        <f t="shared" ref="MJ12" si="73">MI12+1</f>
        <v>42014</v>
      </c>
      <c r="MK12" s="196">
        <f t="shared" ref="MK12" si="74">MJ12+1</f>
        <v>42015</v>
      </c>
      <c r="ML12" s="196">
        <f t="shared" ref="ML12" si="75">MK12+1</f>
        <v>42016</v>
      </c>
      <c r="MM12" s="196">
        <f t="shared" ref="MM12" si="76">ML12+1</f>
        <v>42017</v>
      </c>
      <c r="MN12" s="196">
        <f t="shared" ref="MN12" si="77">MM12+1</f>
        <v>42018</v>
      </c>
      <c r="MO12" s="196">
        <f t="shared" ref="MO12" si="78">MN12+1</f>
        <v>42019</v>
      </c>
      <c r="MP12" s="196">
        <f t="shared" ref="MP12" si="79">MO12+1</f>
        <v>42020</v>
      </c>
      <c r="MQ12" s="196">
        <f t="shared" ref="MQ12" si="80">MP12+1</f>
        <v>42021</v>
      </c>
      <c r="MR12" s="196">
        <f t="shared" ref="MR12" si="81">MQ12+1</f>
        <v>42022</v>
      </c>
      <c r="MS12" s="196">
        <f t="shared" ref="MS12" si="82">MR12+1</f>
        <v>42023</v>
      </c>
      <c r="MT12" s="196">
        <f t="shared" ref="MT12" si="83">MS12+1</f>
        <v>42024</v>
      </c>
      <c r="MU12" s="196">
        <f t="shared" ref="MU12" si="84">MT12+1</f>
        <v>42025</v>
      </c>
      <c r="MV12" s="196">
        <f t="shared" ref="MV12" si="85">MU12+1</f>
        <v>42026</v>
      </c>
      <c r="MW12" s="196">
        <f t="shared" ref="MW12" si="86">MV12+1</f>
        <v>42027</v>
      </c>
      <c r="MX12" s="196">
        <f t="shared" ref="MX12" si="87">MW12+1</f>
        <v>42028</v>
      </c>
      <c r="MY12" s="196">
        <f t="shared" ref="MY12" si="88">MX12+1</f>
        <v>42029</v>
      </c>
      <c r="MZ12" s="196">
        <f t="shared" ref="MZ12" si="89">MY12+1</f>
        <v>42030</v>
      </c>
      <c r="NA12" s="196">
        <f t="shared" ref="NA12" si="90">MZ12+1</f>
        <v>42031</v>
      </c>
      <c r="NB12" s="196">
        <f t="shared" ref="NB12" si="91">NA12+1</f>
        <v>42032</v>
      </c>
      <c r="NC12" s="196">
        <f t="shared" ref="NC12" si="92">NB12+1</f>
        <v>42033</v>
      </c>
      <c r="ND12" s="196">
        <f t="shared" ref="ND12" si="93">NC12+1</f>
        <v>42034</v>
      </c>
      <c r="NE12" s="196">
        <f t="shared" ref="NE12" si="94">ND12+1</f>
        <v>42035</v>
      </c>
      <c r="NF12" s="196">
        <f t="shared" ref="NF12" si="95">NE12+1</f>
        <v>42036</v>
      </c>
      <c r="NG12" s="196">
        <f t="shared" ref="NG12" si="96">NF12+1</f>
        <v>42037</v>
      </c>
      <c r="NH12" s="196">
        <f t="shared" ref="NH12" si="97">NG12+1</f>
        <v>42038</v>
      </c>
      <c r="NI12" s="196">
        <f t="shared" ref="NI12" si="98">NH12+1</f>
        <v>42039</v>
      </c>
      <c r="NJ12" s="196">
        <f t="shared" ref="NJ12" si="99">NI12+1</f>
        <v>42040</v>
      </c>
      <c r="NK12" s="196">
        <f t="shared" ref="NK12" si="100">NJ12+1</f>
        <v>42041</v>
      </c>
      <c r="NL12" s="196">
        <f t="shared" ref="NL12" si="101">NK12+1</f>
        <v>42042</v>
      </c>
      <c r="NM12" s="196">
        <f t="shared" ref="NM12" si="102">NL12+1</f>
        <v>42043</v>
      </c>
      <c r="NN12" s="196">
        <f t="shared" ref="NN12" si="103">NM12+1</f>
        <v>42044</v>
      </c>
      <c r="NO12" s="196">
        <f t="shared" ref="NO12" si="104">NN12+1</f>
        <v>42045</v>
      </c>
      <c r="NP12" s="196">
        <f t="shared" ref="NP12" si="105">NO12+1</f>
        <v>42046</v>
      </c>
      <c r="NQ12" s="196">
        <f t="shared" ref="NQ12" si="106">NP12+1</f>
        <v>42047</v>
      </c>
      <c r="NR12" s="196">
        <f t="shared" ref="NR12" si="107">NQ12+1</f>
        <v>42048</v>
      </c>
      <c r="NS12" s="196">
        <f t="shared" ref="NS12" si="108">NR12+1</f>
        <v>42049</v>
      </c>
      <c r="NT12" s="197">
        <f t="shared" ref="NT12" si="109">NS12+1</f>
        <v>42050</v>
      </c>
    </row>
    <row r="13" spans="1:755" s="17" customFormat="1" ht="15.6" customHeight="1" x14ac:dyDescent="0.25">
      <c r="A13" s="168"/>
      <c r="B13" s="169"/>
      <c r="C13" s="169"/>
      <c r="D13" s="169"/>
      <c r="E13" s="169"/>
      <c r="F13" s="169"/>
      <c r="G13" s="170"/>
      <c r="H13" s="169"/>
      <c r="I13" s="170"/>
      <c r="J13" s="254" t="s">
        <v>75</v>
      </c>
      <c r="K13" s="254"/>
      <c r="L13" s="169"/>
      <c r="M13" s="169"/>
      <c r="N13" s="252">
        <f>TRUNC((N12-DATE(YEAR(N12+3-MOD(N12-2,7)),1,MOD(N12-2,7)-9))/7)</f>
        <v>7</v>
      </c>
      <c r="O13" s="252"/>
      <c r="P13" s="252"/>
      <c r="Q13" s="252"/>
      <c r="R13" s="252"/>
      <c r="S13" s="210"/>
      <c r="T13" s="210"/>
      <c r="U13" s="252">
        <f t="shared" ref="U13" si="110">TRUNC((U12-DATE(YEAR(U12+3-MOD(U12-2,7)),1,MOD(U12-2,7)-9))/7)</f>
        <v>8</v>
      </c>
      <c r="V13" s="252"/>
      <c r="W13" s="252"/>
      <c r="X13" s="252"/>
      <c r="Y13" s="252"/>
      <c r="Z13" s="210"/>
      <c r="AA13" s="210"/>
      <c r="AB13" s="252">
        <f t="shared" ref="AB13" si="111">TRUNC((AB12-DATE(YEAR(AB12+3-MOD(AB12-2,7)),1,MOD(AB12-2,7)-9))/7)</f>
        <v>9</v>
      </c>
      <c r="AC13" s="252"/>
      <c r="AD13" s="252"/>
      <c r="AE13" s="252"/>
      <c r="AF13" s="252"/>
      <c r="AG13" s="210"/>
      <c r="AH13" s="210"/>
      <c r="AI13" s="252">
        <f t="shared" ref="AI13" si="112">TRUNC((AI12-DATE(YEAR(AI12+3-MOD(AI12-2,7)),1,MOD(AI12-2,7)-9))/7)</f>
        <v>10</v>
      </c>
      <c r="AJ13" s="252"/>
      <c r="AK13" s="252"/>
      <c r="AL13" s="252"/>
      <c r="AM13" s="252"/>
      <c r="AN13" s="210"/>
      <c r="AO13" s="210"/>
      <c r="AP13" s="252">
        <f t="shared" ref="AP13" si="113">TRUNC((AP12-DATE(YEAR(AP12+3-MOD(AP12-2,7)),1,MOD(AP12-2,7)-9))/7)</f>
        <v>11</v>
      </c>
      <c r="AQ13" s="252"/>
      <c r="AR13" s="252"/>
      <c r="AS13" s="252"/>
      <c r="AT13" s="252"/>
      <c r="AU13" s="210"/>
      <c r="AV13" s="210"/>
      <c r="AW13" s="252">
        <f t="shared" ref="AW13" si="114">TRUNC((AW12-DATE(YEAR(AW12+3-MOD(AW12-2,7)),1,MOD(AW12-2,7)-9))/7)</f>
        <v>12</v>
      </c>
      <c r="AX13" s="252"/>
      <c r="AY13" s="252"/>
      <c r="AZ13" s="252"/>
      <c r="BA13" s="252"/>
      <c r="BB13" s="210"/>
      <c r="BC13" s="210"/>
      <c r="BD13" s="252">
        <f t="shared" ref="BD13" si="115">TRUNC((BD12-DATE(YEAR(BD12+3-MOD(BD12-2,7)),1,MOD(BD12-2,7)-9))/7)</f>
        <v>13</v>
      </c>
      <c r="BE13" s="252"/>
      <c r="BF13" s="252"/>
      <c r="BG13" s="252"/>
      <c r="BH13" s="252"/>
      <c r="BI13" s="210"/>
      <c r="BJ13" s="210"/>
      <c r="BK13" s="252">
        <f t="shared" ref="BK13" si="116">TRUNC((BK12-DATE(YEAR(BK12+3-MOD(BK12-2,7)),1,MOD(BK12-2,7)-9))/7)</f>
        <v>14</v>
      </c>
      <c r="BL13" s="252"/>
      <c r="BM13" s="252"/>
      <c r="BN13" s="252"/>
      <c r="BO13" s="252"/>
      <c r="BP13" s="210"/>
      <c r="BQ13" s="210"/>
      <c r="BR13" s="252">
        <f t="shared" ref="BR13" si="117">TRUNC((BR12-DATE(YEAR(BR12+3-MOD(BR12-2,7)),1,MOD(BR12-2,7)-9))/7)</f>
        <v>15</v>
      </c>
      <c r="BS13" s="252"/>
      <c r="BT13" s="252"/>
      <c r="BU13" s="252"/>
      <c r="BV13" s="252"/>
      <c r="BW13" s="210"/>
      <c r="BX13" s="210"/>
      <c r="BY13" s="252">
        <f t="shared" ref="BY13" si="118">TRUNC((BY12-DATE(YEAR(BY12+3-MOD(BY12-2,7)),1,MOD(BY12-2,7)-9))/7)</f>
        <v>16</v>
      </c>
      <c r="BZ13" s="252"/>
      <c r="CA13" s="252"/>
      <c r="CB13" s="252"/>
      <c r="CC13" s="252"/>
      <c r="CD13" s="210"/>
      <c r="CE13" s="210"/>
      <c r="CF13" s="252">
        <f t="shared" ref="CF13" si="119">TRUNC((CF12-DATE(YEAR(CF12+3-MOD(CF12-2,7)),1,MOD(CF12-2,7)-9))/7)</f>
        <v>17</v>
      </c>
      <c r="CG13" s="252"/>
      <c r="CH13" s="252"/>
      <c r="CI13" s="252"/>
      <c r="CJ13" s="252"/>
      <c r="CK13" s="210"/>
      <c r="CL13" s="210"/>
      <c r="CM13" s="252">
        <f t="shared" ref="CM13" si="120">TRUNC((CM12-DATE(YEAR(CM12+3-MOD(CM12-2,7)),1,MOD(CM12-2,7)-9))/7)</f>
        <v>18</v>
      </c>
      <c r="CN13" s="252"/>
      <c r="CO13" s="252"/>
      <c r="CP13" s="252"/>
      <c r="CQ13" s="252"/>
      <c r="CR13" s="210"/>
      <c r="CS13" s="210"/>
      <c r="CT13" s="252">
        <f t="shared" ref="CT13" si="121">TRUNC((CT12-DATE(YEAR(CT12+3-MOD(CT12-2,7)),1,MOD(CT12-2,7)-9))/7)</f>
        <v>19</v>
      </c>
      <c r="CU13" s="252"/>
      <c r="CV13" s="252"/>
      <c r="CW13" s="252"/>
      <c r="CX13" s="252"/>
      <c r="CY13" s="210"/>
      <c r="CZ13" s="210"/>
      <c r="DA13" s="252">
        <f t="shared" ref="DA13" si="122">TRUNC((DA12-DATE(YEAR(DA12+3-MOD(DA12-2,7)),1,MOD(DA12-2,7)-9))/7)</f>
        <v>20</v>
      </c>
      <c r="DB13" s="252"/>
      <c r="DC13" s="252"/>
      <c r="DD13" s="252"/>
      <c r="DE13" s="252"/>
      <c r="DF13" s="210"/>
      <c r="DG13" s="210"/>
      <c r="DH13" s="252">
        <f t="shared" ref="DH13" si="123">TRUNC((DH12-DATE(YEAR(DH12+3-MOD(DH12-2,7)),1,MOD(DH12-2,7)-9))/7)</f>
        <v>21</v>
      </c>
      <c r="DI13" s="252"/>
      <c r="DJ13" s="252"/>
      <c r="DK13" s="252"/>
      <c r="DL13" s="252"/>
      <c r="DM13" s="210"/>
      <c r="DN13" s="210"/>
      <c r="DO13" s="252">
        <f t="shared" ref="DO13" si="124">TRUNC((DO12-DATE(YEAR(DO12+3-MOD(DO12-2,7)),1,MOD(DO12-2,7)-9))/7)</f>
        <v>22</v>
      </c>
      <c r="DP13" s="252"/>
      <c r="DQ13" s="252"/>
      <c r="DR13" s="252"/>
      <c r="DS13" s="252"/>
      <c r="DT13" s="210"/>
      <c r="DU13" s="210"/>
      <c r="DV13" s="252">
        <f t="shared" ref="DV13" si="125">TRUNC((DV12-DATE(YEAR(DV12+3-MOD(DV12-2,7)),1,MOD(DV12-2,7)-9))/7)</f>
        <v>23</v>
      </c>
      <c r="DW13" s="252"/>
      <c r="DX13" s="252"/>
      <c r="DY13" s="252"/>
      <c r="DZ13" s="252"/>
      <c r="EA13" s="210"/>
      <c r="EB13" s="210"/>
      <c r="EC13" s="252">
        <f t="shared" ref="EC13" si="126">TRUNC((EC12-DATE(YEAR(EC12+3-MOD(EC12-2,7)),1,MOD(EC12-2,7)-9))/7)</f>
        <v>24</v>
      </c>
      <c r="ED13" s="252"/>
      <c r="EE13" s="252"/>
      <c r="EF13" s="252"/>
      <c r="EG13" s="252"/>
      <c r="EH13" s="210"/>
      <c r="EI13" s="210"/>
      <c r="EJ13" s="252">
        <f t="shared" ref="EJ13" si="127">TRUNC((EJ12-DATE(YEAR(EJ12+3-MOD(EJ12-2,7)),1,MOD(EJ12-2,7)-9))/7)</f>
        <v>25</v>
      </c>
      <c r="EK13" s="252"/>
      <c r="EL13" s="252"/>
      <c r="EM13" s="252"/>
      <c r="EN13" s="252"/>
      <c r="EO13" s="210"/>
      <c r="EP13" s="210"/>
      <c r="EQ13" s="252">
        <f t="shared" ref="EQ13" si="128">TRUNC((EQ12-DATE(YEAR(EQ12+3-MOD(EQ12-2,7)),1,MOD(EQ12-2,7)-9))/7)</f>
        <v>26</v>
      </c>
      <c r="ER13" s="252"/>
      <c r="ES13" s="252"/>
      <c r="ET13" s="252"/>
      <c r="EU13" s="252"/>
      <c r="EV13" s="210"/>
      <c r="EW13" s="210"/>
      <c r="EX13" s="252">
        <f t="shared" ref="EX13" si="129">TRUNC((EX12-DATE(YEAR(EX12+3-MOD(EX12-2,7)),1,MOD(EX12-2,7)-9))/7)</f>
        <v>27</v>
      </c>
      <c r="EY13" s="252"/>
      <c r="EZ13" s="252"/>
      <c r="FA13" s="252"/>
      <c r="FB13" s="252"/>
      <c r="FC13" s="210"/>
      <c r="FD13" s="210"/>
      <c r="FE13" s="252">
        <f t="shared" ref="FE13" si="130">TRUNC((FE12-DATE(YEAR(FE12+3-MOD(FE12-2,7)),1,MOD(FE12-2,7)-9))/7)</f>
        <v>28</v>
      </c>
      <c r="FF13" s="252"/>
      <c r="FG13" s="252"/>
      <c r="FH13" s="252"/>
      <c r="FI13" s="252"/>
      <c r="FJ13" s="210"/>
      <c r="FK13" s="210"/>
      <c r="FL13" s="252">
        <f t="shared" ref="FL13" si="131">TRUNC((FL12-DATE(YEAR(FL12+3-MOD(FL12-2,7)),1,MOD(FL12-2,7)-9))/7)</f>
        <v>29</v>
      </c>
      <c r="FM13" s="252"/>
      <c r="FN13" s="252"/>
      <c r="FO13" s="252"/>
      <c r="FP13" s="252"/>
      <c r="FQ13" s="210"/>
      <c r="FR13" s="210"/>
      <c r="FS13" s="252">
        <f t="shared" ref="FS13" si="132">TRUNC((FS12-DATE(YEAR(FS12+3-MOD(FS12-2,7)),1,MOD(FS12-2,7)-9))/7)</f>
        <v>30</v>
      </c>
      <c r="FT13" s="252"/>
      <c r="FU13" s="252"/>
      <c r="FV13" s="252"/>
      <c r="FW13" s="252"/>
      <c r="FX13" s="210"/>
      <c r="FY13" s="210"/>
      <c r="FZ13" s="252">
        <f t="shared" ref="FZ13" si="133">TRUNC((FZ12-DATE(YEAR(FZ12+3-MOD(FZ12-2,7)),1,MOD(FZ12-2,7)-9))/7)</f>
        <v>31</v>
      </c>
      <c r="GA13" s="252"/>
      <c r="GB13" s="252"/>
      <c r="GC13" s="252"/>
      <c r="GD13" s="252"/>
      <c r="GE13" s="210"/>
      <c r="GF13" s="210"/>
      <c r="GG13" s="252">
        <f t="shared" ref="GG13" si="134">TRUNC((GG12-DATE(YEAR(GG12+3-MOD(GG12-2,7)),1,MOD(GG12-2,7)-9))/7)</f>
        <v>32</v>
      </c>
      <c r="GH13" s="252"/>
      <c r="GI13" s="252"/>
      <c r="GJ13" s="252"/>
      <c r="GK13" s="252"/>
      <c r="GL13" s="210"/>
      <c r="GM13" s="210"/>
      <c r="GN13" s="252">
        <f t="shared" ref="GN13" si="135">TRUNC((GN12-DATE(YEAR(GN12+3-MOD(GN12-2,7)),1,MOD(GN12-2,7)-9))/7)</f>
        <v>33</v>
      </c>
      <c r="GO13" s="252"/>
      <c r="GP13" s="252"/>
      <c r="GQ13" s="252"/>
      <c r="GR13" s="252"/>
      <c r="GS13" s="210"/>
      <c r="GT13" s="210"/>
      <c r="GU13" s="252">
        <f t="shared" ref="GU13" si="136">TRUNC((GU12-DATE(YEAR(GU12+3-MOD(GU12-2,7)),1,MOD(GU12-2,7)-9))/7)</f>
        <v>34</v>
      </c>
      <c r="GV13" s="252"/>
      <c r="GW13" s="252"/>
      <c r="GX13" s="252"/>
      <c r="GY13" s="252"/>
      <c r="GZ13" s="210"/>
      <c r="HA13" s="210"/>
      <c r="HB13" s="252">
        <f t="shared" ref="HB13" si="137">TRUNC((HB12-DATE(YEAR(HB12+3-MOD(HB12-2,7)),1,MOD(HB12-2,7)-9))/7)</f>
        <v>35</v>
      </c>
      <c r="HC13" s="252"/>
      <c r="HD13" s="252"/>
      <c r="HE13" s="252"/>
      <c r="HF13" s="252"/>
      <c r="HG13" s="210"/>
      <c r="HH13" s="210"/>
      <c r="HI13" s="252">
        <f t="shared" ref="HI13" si="138">TRUNC((HI12-DATE(YEAR(HI12+3-MOD(HI12-2,7)),1,MOD(HI12-2,7)-9))/7)</f>
        <v>36</v>
      </c>
      <c r="HJ13" s="252"/>
      <c r="HK13" s="252"/>
      <c r="HL13" s="252"/>
      <c r="HM13" s="252"/>
      <c r="HN13" s="210"/>
      <c r="HO13" s="210"/>
      <c r="HP13" s="252">
        <f t="shared" ref="HP13" si="139">TRUNC((HP12-DATE(YEAR(HP12+3-MOD(HP12-2,7)),1,MOD(HP12-2,7)-9))/7)</f>
        <v>37</v>
      </c>
      <c r="HQ13" s="252"/>
      <c r="HR13" s="252"/>
      <c r="HS13" s="252"/>
      <c r="HT13" s="252"/>
      <c r="HU13" s="210"/>
      <c r="HV13" s="210"/>
      <c r="HW13" s="252">
        <f t="shared" ref="HW13" si="140">TRUNC((HW12-DATE(YEAR(HW12+3-MOD(HW12-2,7)),1,MOD(HW12-2,7)-9))/7)</f>
        <v>38</v>
      </c>
      <c r="HX13" s="252"/>
      <c r="HY13" s="252"/>
      <c r="HZ13" s="252"/>
      <c r="IA13" s="252"/>
      <c r="IB13" s="210"/>
      <c r="IC13" s="210"/>
      <c r="ID13" s="252">
        <f t="shared" ref="ID13" si="141">TRUNC((ID12-DATE(YEAR(ID12+3-MOD(ID12-2,7)),1,MOD(ID12-2,7)-9))/7)</f>
        <v>39</v>
      </c>
      <c r="IE13" s="252"/>
      <c r="IF13" s="252"/>
      <c r="IG13" s="252"/>
      <c r="IH13" s="252"/>
      <c r="II13" s="210"/>
      <c r="IJ13" s="210"/>
      <c r="IK13" s="252">
        <f t="shared" ref="IK13" si="142">TRUNC((IK12-DATE(YEAR(IK12+3-MOD(IK12-2,7)),1,MOD(IK12-2,7)-9))/7)</f>
        <v>40</v>
      </c>
      <c r="IL13" s="252"/>
      <c r="IM13" s="252"/>
      <c r="IN13" s="252"/>
      <c r="IO13" s="252"/>
      <c r="IP13" s="210"/>
      <c r="IQ13" s="210"/>
      <c r="IR13" s="252">
        <f t="shared" ref="IR13" si="143">TRUNC((IR12-DATE(YEAR(IR12+3-MOD(IR12-2,7)),1,MOD(IR12-2,7)-9))/7)</f>
        <v>41</v>
      </c>
      <c r="IS13" s="252"/>
      <c r="IT13" s="252"/>
      <c r="IU13" s="252"/>
      <c r="IV13" s="252"/>
      <c r="IW13" s="210"/>
      <c r="IX13" s="210"/>
      <c r="IY13" s="252">
        <f t="shared" ref="IY13" si="144">TRUNC((IY12-DATE(YEAR(IY12+3-MOD(IY12-2,7)),1,MOD(IY12-2,7)-9))/7)</f>
        <v>42</v>
      </c>
      <c r="IZ13" s="252"/>
      <c r="JA13" s="252"/>
      <c r="JB13" s="252"/>
      <c r="JC13" s="252"/>
      <c r="JD13" s="210"/>
      <c r="JE13" s="210"/>
      <c r="JF13" s="252">
        <f t="shared" ref="JF13" si="145">TRUNC((JF12-DATE(YEAR(JF12+3-MOD(JF12-2,7)),1,MOD(JF12-2,7)-9))/7)</f>
        <v>43</v>
      </c>
      <c r="JG13" s="252"/>
      <c r="JH13" s="252"/>
      <c r="JI13" s="252"/>
      <c r="JJ13" s="252"/>
      <c r="JK13" s="210"/>
      <c r="JL13" s="210"/>
      <c r="JM13" s="252">
        <f t="shared" ref="JM13" si="146">TRUNC((JM12-DATE(YEAR(JM12+3-MOD(JM12-2,7)),1,MOD(JM12-2,7)-9))/7)</f>
        <v>44</v>
      </c>
      <c r="JN13" s="252"/>
      <c r="JO13" s="252"/>
      <c r="JP13" s="252"/>
      <c r="JQ13" s="252"/>
      <c r="JR13" s="210"/>
      <c r="JS13" s="210"/>
      <c r="JT13" s="252">
        <f t="shared" ref="JT13" si="147">TRUNC((JT12-DATE(YEAR(JT12+3-MOD(JT12-2,7)),1,MOD(JT12-2,7)-9))/7)</f>
        <v>45</v>
      </c>
      <c r="JU13" s="252"/>
      <c r="JV13" s="252"/>
      <c r="JW13" s="252"/>
      <c r="JX13" s="252"/>
      <c r="JY13" s="210"/>
      <c r="JZ13" s="210"/>
      <c r="KA13" s="252">
        <f t="shared" ref="KA13" si="148">TRUNC((KA12-DATE(YEAR(KA12+3-MOD(KA12-2,7)),1,MOD(KA12-2,7)-9))/7)</f>
        <v>46</v>
      </c>
      <c r="KB13" s="252"/>
      <c r="KC13" s="252"/>
      <c r="KD13" s="252"/>
      <c r="KE13" s="252"/>
      <c r="KF13" s="210"/>
      <c r="KG13" s="210"/>
      <c r="KH13" s="252">
        <f t="shared" ref="KH13" si="149">TRUNC((KH12-DATE(YEAR(KH12+3-MOD(KH12-2,7)),1,MOD(KH12-2,7)-9))/7)</f>
        <v>47</v>
      </c>
      <c r="KI13" s="252"/>
      <c r="KJ13" s="252"/>
      <c r="KK13" s="252"/>
      <c r="KL13" s="252"/>
      <c r="KM13" s="210"/>
      <c r="KN13" s="210"/>
      <c r="KO13" s="252">
        <f t="shared" ref="KO13" si="150">TRUNC((KO12-DATE(YEAR(KO12+3-MOD(KO12-2,7)),1,MOD(KO12-2,7)-9))/7)</f>
        <v>48</v>
      </c>
      <c r="KP13" s="252"/>
      <c r="KQ13" s="252"/>
      <c r="KR13" s="252"/>
      <c r="KS13" s="252"/>
      <c r="KT13" s="210"/>
      <c r="KU13" s="210"/>
      <c r="KV13" s="252">
        <f t="shared" ref="KV13" si="151">TRUNC((KV12-DATE(YEAR(KV12+3-MOD(KV12-2,7)),1,MOD(KV12-2,7)-9))/7)</f>
        <v>49</v>
      </c>
      <c r="KW13" s="252"/>
      <c r="KX13" s="252"/>
      <c r="KY13" s="252"/>
      <c r="KZ13" s="252"/>
      <c r="LA13" s="210"/>
      <c r="LB13" s="210"/>
      <c r="LC13" s="252">
        <f t="shared" ref="LC13" si="152">TRUNC((LC12-DATE(YEAR(LC12+3-MOD(LC12-2,7)),1,MOD(LC12-2,7)-9))/7)</f>
        <v>50</v>
      </c>
      <c r="LD13" s="252"/>
      <c r="LE13" s="252"/>
      <c r="LF13" s="252"/>
      <c r="LG13" s="252"/>
      <c r="LH13" s="210"/>
      <c r="LI13" s="210"/>
      <c r="LJ13" s="252">
        <f t="shared" ref="LJ13" si="153">TRUNC((LJ12-DATE(YEAR(LJ12+3-MOD(LJ12-2,7)),1,MOD(LJ12-2,7)-9))/7)</f>
        <v>51</v>
      </c>
      <c r="LK13" s="252"/>
      <c r="LL13" s="252"/>
      <c r="LM13" s="252"/>
      <c r="LN13" s="252"/>
      <c r="LO13" s="210"/>
      <c r="LP13" s="210"/>
      <c r="LQ13" s="252">
        <f t="shared" ref="LQ13" si="154">TRUNC((LQ12-DATE(YEAR(LQ12+3-MOD(LQ12-2,7)),1,MOD(LQ12-2,7)-9))/7)</f>
        <v>52</v>
      </c>
      <c r="LR13" s="252"/>
      <c r="LS13" s="252"/>
      <c r="LT13" s="252"/>
      <c r="LU13" s="252"/>
      <c r="LV13" s="210"/>
      <c r="LW13" s="210"/>
      <c r="LX13" s="252">
        <f t="shared" ref="LX13" si="155">TRUNC((LX12-DATE(YEAR(LX12+3-MOD(LX12-2,7)),1,MOD(LX12-2,7)-9))/7)</f>
        <v>1</v>
      </c>
      <c r="LY13" s="252"/>
      <c r="LZ13" s="252"/>
      <c r="MA13" s="252"/>
      <c r="MB13" s="252"/>
      <c r="MC13" s="210"/>
      <c r="MD13" s="210"/>
      <c r="ME13" s="252">
        <f t="shared" ref="ME13" si="156">TRUNC((ME12-DATE(YEAR(ME12+3-MOD(ME12-2,7)),1,MOD(ME12-2,7)-9))/7)</f>
        <v>2</v>
      </c>
      <c r="MF13" s="252"/>
      <c r="MG13" s="252"/>
      <c r="MH13" s="252"/>
      <c r="MI13" s="252"/>
      <c r="MJ13" s="210"/>
      <c r="MK13" s="210"/>
      <c r="ML13" s="252">
        <f t="shared" ref="ML13" si="157">TRUNC((ML12-DATE(YEAR(ML12+3-MOD(ML12-2,7)),1,MOD(ML12-2,7)-9))/7)</f>
        <v>3</v>
      </c>
      <c r="MM13" s="252"/>
      <c r="MN13" s="252"/>
      <c r="MO13" s="252"/>
      <c r="MP13" s="252"/>
      <c r="MQ13" s="210"/>
      <c r="MR13" s="210"/>
      <c r="MS13" s="252">
        <f t="shared" ref="MS13" si="158">TRUNC((MS12-DATE(YEAR(MS12+3-MOD(MS12-2,7)),1,MOD(MS12-2,7)-9))/7)</f>
        <v>4</v>
      </c>
      <c r="MT13" s="252"/>
      <c r="MU13" s="252"/>
      <c r="MV13" s="252"/>
      <c r="MW13" s="252"/>
      <c r="MX13" s="210"/>
      <c r="MY13" s="210"/>
      <c r="MZ13" s="252">
        <f t="shared" ref="MZ13" si="159">TRUNC((MZ12-DATE(YEAR(MZ12+3-MOD(MZ12-2,7)),1,MOD(MZ12-2,7)-9))/7)</f>
        <v>5</v>
      </c>
      <c r="NA13" s="252"/>
      <c r="NB13" s="252"/>
      <c r="NC13" s="252"/>
      <c r="ND13" s="252"/>
      <c r="NE13" s="210"/>
      <c r="NF13" s="210"/>
      <c r="NG13" s="252">
        <f t="shared" ref="NG13" si="160">TRUNC((NG12-DATE(YEAR(NG12+3-MOD(NG12-2,7)),1,MOD(NG12-2,7)-9))/7)</f>
        <v>6</v>
      </c>
      <c r="NH13" s="252"/>
      <c r="NI13" s="252"/>
      <c r="NJ13" s="252"/>
      <c r="NK13" s="252"/>
      <c r="NL13" s="210"/>
      <c r="NM13" s="210"/>
      <c r="NN13" s="252">
        <f t="shared" ref="NN13" si="161">TRUNC((NN12-DATE(YEAR(NN12+3-MOD(NN12-2,7)),1,MOD(NN12-2,7)-9))/7)</f>
        <v>7</v>
      </c>
      <c r="NO13" s="252"/>
      <c r="NP13" s="252"/>
      <c r="NQ13" s="252"/>
      <c r="NR13" s="252"/>
      <c r="NS13" s="210"/>
      <c r="NT13" s="211"/>
    </row>
    <row r="14" spans="1:755" s="12" customFormat="1" ht="17.25" customHeight="1" x14ac:dyDescent="0.25">
      <c r="A14" s="173" t="s">
        <v>19</v>
      </c>
      <c r="B14" s="174" t="s">
        <v>0</v>
      </c>
      <c r="C14" s="174" t="s">
        <v>64</v>
      </c>
      <c r="D14" s="174" t="s">
        <v>65</v>
      </c>
      <c r="E14" s="174" t="s">
        <v>66</v>
      </c>
      <c r="F14" s="175" t="s">
        <v>3</v>
      </c>
      <c r="G14" s="175" t="s">
        <v>1</v>
      </c>
      <c r="H14" s="175" t="s">
        <v>4</v>
      </c>
      <c r="I14" s="175" t="s">
        <v>2</v>
      </c>
      <c r="J14" s="176" t="s">
        <v>18</v>
      </c>
      <c r="K14" s="176"/>
      <c r="L14" s="177" t="s">
        <v>16</v>
      </c>
      <c r="M14" s="177" t="s">
        <v>17</v>
      </c>
      <c r="N14" s="253">
        <f>N12</f>
        <v>41680</v>
      </c>
      <c r="O14" s="253"/>
      <c r="P14" s="253"/>
      <c r="Q14" s="253"/>
      <c r="R14" s="253"/>
      <c r="S14" s="212"/>
      <c r="T14" s="212"/>
      <c r="U14" s="253">
        <f t="shared" ref="U14" si="162">U12</f>
        <v>41687</v>
      </c>
      <c r="V14" s="253"/>
      <c r="W14" s="253"/>
      <c r="X14" s="253"/>
      <c r="Y14" s="253"/>
      <c r="Z14" s="212"/>
      <c r="AA14" s="212"/>
      <c r="AB14" s="253">
        <f t="shared" ref="AB14" si="163">AB12</f>
        <v>41694</v>
      </c>
      <c r="AC14" s="253"/>
      <c r="AD14" s="253"/>
      <c r="AE14" s="253"/>
      <c r="AF14" s="253"/>
      <c r="AG14" s="212"/>
      <c r="AH14" s="212"/>
      <c r="AI14" s="253">
        <f t="shared" ref="AI14" si="164">AI12</f>
        <v>41701</v>
      </c>
      <c r="AJ14" s="253"/>
      <c r="AK14" s="253"/>
      <c r="AL14" s="253"/>
      <c r="AM14" s="253"/>
      <c r="AN14" s="212"/>
      <c r="AO14" s="212"/>
      <c r="AP14" s="253">
        <f t="shared" ref="AP14" si="165">AP12</f>
        <v>41708</v>
      </c>
      <c r="AQ14" s="253"/>
      <c r="AR14" s="253"/>
      <c r="AS14" s="253"/>
      <c r="AT14" s="253"/>
      <c r="AU14" s="212"/>
      <c r="AV14" s="212"/>
      <c r="AW14" s="253">
        <f t="shared" ref="AW14" si="166">AW12</f>
        <v>41715</v>
      </c>
      <c r="AX14" s="253"/>
      <c r="AY14" s="253"/>
      <c r="AZ14" s="253"/>
      <c r="BA14" s="253"/>
      <c r="BB14" s="212"/>
      <c r="BC14" s="212"/>
      <c r="BD14" s="253">
        <f t="shared" ref="BD14" si="167">BD12</f>
        <v>41722</v>
      </c>
      <c r="BE14" s="253"/>
      <c r="BF14" s="253"/>
      <c r="BG14" s="253"/>
      <c r="BH14" s="253"/>
      <c r="BI14" s="212"/>
      <c r="BJ14" s="212"/>
      <c r="BK14" s="253">
        <f t="shared" ref="BK14" si="168">BK12</f>
        <v>41729</v>
      </c>
      <c r="BL14" s="253"/>
      <c r="BM14" s="253"/>
      <c r="BN14" s="253"/>
      <c r="BO14" s="253"/>
      <c r="BP14" s="212"/>
      <c r="BQ14" s="212"/>
      <c r="BR14" s="253">
        <f t="shared" ref="BR14" si="169">BR12</f>
        <v>41736</v>
      </c>
      <c r="BS14" s="253"/>
      <c r="BT14" s="253"/>
      <c r="BU14" s="253"/>
      <c r="BV14" s="253"/>
      <c r="BW14" s="212"/>
      <c r="BX14" s="212"/>
      <c r="BY14" s="253">
        <f t="shared" ref="BY14" si="170">BY12</f>
        <v>41743</v>
      </c>
      <c r="BZ14" s="253"/>
      <c r="CA14" s="253"/>
      <c r="CB14" s="253"/>
      <c r="CC14" s="253"/>
      <c r="CD14" s="212"/>
      <c r="CE14" s="212"/>
      <c r="CF14" s="253">
        <f t="shared" ref="CF14" si="171">CF12</f>
        <v>41750</v>
      </c>
      <c r="CG14" s="253"/>
      <c r="CH14" s="253"/>
      <c r="CI14" s="253"/>
      <c r="CJ14" s="253"/>
      <c r="CK14" s="212"/>
      <c r="CL14" s="212"/>
      <c r="CM14" s="253">
        <f t="shared" ref="CM14" si="172">CM12</f>
        <v>41757</v>
      </c>
      <c r="CN14" s="253"/>
      <c r="CO14" s="253"/>
      <c r="CP14" s="253"/>
      <c r="CQ14" s="253"/>
      <c r="CR14" s="212"/>
      <c r="CS14" s="212"/>
      <c r="CT14" s="253">
        <f t="shared" ref="CT14" si="173">CT12</f>
        <v>41764</v>
      </c>
      <c r="CU14" s="253"/>
      <c r="CV14" s="253"/>
      <c r="CW14" s="253"/>
      <c r="CX14" s="253"/>
      <c r="CY14" s="212"/>
      <c r="CZ14" s="212"/>
      <c r="DA14" s="253">
        <f t="shared" ref="DA14" si="174">DA12</f>
        <v>41771</v>
      </c>
      <c r="DB14" s="253"/>
      <c r="DC14" s="253"/>
      <c r="DD14" s="253"/>
      <c r="DE14" s="253"/>
      <c r="DF14" s="212"/>
      <c r="DG14" s="212"/>
      <c r="DH14" s="253">
        <f t="shared" ref="DH14" si="175">DH12</f>
        <v>41778</v>
      </c>
      <c r="DI14" s="253"/>
      <c r="DJ14" s="253"/>
      <c r="DK14" s="253"/>
      <c r="DL14" s="253"/>
      <c r="DM14" s="212"/>
      <c r="DN14" s="212"/>
      <c r="DO14" s="253">
        <f t="shared" ref="DO14" si="176">DO12</f>
        <v>41785</v>
      </c>
      <c r="DP14" s="253"/>
      <c r="DQ14" s="253"/>
      <c r="DR14" s="253"/>
      <c r="DS14" s="253"/>
      <c r="DT14" s="212"/>
      <c r="DU14" s="212"/>
      <c r="DV14" s="253">
        <f t="shared" ref="DV14" si="177">DV12</f>
        <v>41792</v>
      </c>
      <c r="DW14" s="253"/>
      <c r="DX14" s="253"/>
      <c r="DY14" s="253"/>
      <c r="DZ14" s="253"/>
      <c r="EA14" s="212"/>
      <c r="EB14" s="212"/>
      <c r="EC14" s="253">
        <f t="shared" ref="EC14" si="178">EC12</f>
        <v>41799</v>
      </c>
      <c r="ED14" s="253"/>
      <c r="EE14" s="253"/>
      <c r="EF14" s="253"/>
      <c r="EG14" s="253"/>
      <c r="EH14" s="212"/>
      <c r="EI14" s="212"/>
      <c r="EJ14" s="253">
        <f t="shared" ref="EJ14" si="179">EJ12</f>
        <v>41806</v>
      </c>
      <c r="EK14" s="253"/>
      <c r="EL14" s="253"/>
      <c r="EM14" s="253"/>
      <c r="EN14" s="253"/>
      <c r="EO14" s="212"/>
      <c r="EP14" s="212"/>
      <c r="EQ14" s="253">
        <f t="shared" ref="EQ14" si="180">EQ12</f>
        <v>41813</v>
      </c>
      <c r="ER14" s="253"/>
      <c r="ES14" s="253"/>
      <c r="ET14" s="253"/>
      <c r="EU14" s="253"/>
      <c r="EV14" s="212"/>
      <c r="EW14" s="212"/>
      <c r="EX14" s="253">
        <f t="shared" ref="EX14" si="181">EX12</f>
        <v>41820</v>
      </c>
      <c r="EY14" s="253"/>
      <c r="EZ14" s="253"/>
      <c r="FA14" s="253"/>
      <c r="FB14" s="253"/>
      <c r="FC14" s="212"/>
      <c r="FD14" s="212"/>
      <c r="FE14" s="253">
        <f t="shared" ref="FE14" si="182">FE12</f>
        <v>41827</v>
      </c>
      <c r="FF14" s="253"/>
      <c r="FG14" s="253"/>
      <c r="FH14" s="253"/>
      <c r="FI14" s="253"/>
      <c r="FJ14" s="212"/>
      <c r="FK14" s="212"/>
      <c r="FL14" s="253">
        <f t="shared" ref="FL14" si="183">FL12</f>
        <v>41834</v>
      </c>
      <c r="FM14" s="253"/>
      <c r="FN14" s="253"/>
      <c r="FO14" s="253"/>
      <c r="FP14" s="253"/>
      <c r="FQ14" s="212"/>
      <c r="FR14" s="212"/>
      <c r="FS14" s="253">
        <f t="shared" ref="FS14" si="184">FS12</f>
        <v>41841</v>
      </c>
      <c r="FT14" s="253"/>
      <c r="FU14" s="253"/>
      <c r="FV14" s="253"/>
      <c r="FW14" s="253"/>
      <c r="FX14" s="212"/>
      <c r="FY14" s="212"/>
      <c r="FZ14" s="253">
        <f t="shared" ref="FZ14" si="185">FZ12</f>
        <v>41848</v>
      </c>
      <c r="GA14" s="253"/>
      <c r="GB14" s="253"/>
      <c r="GC14" s="253"/>
      <c r="GD14" s="253"/>
      <c r="GE14" s="212"/>
      <c r="GF14" s="212"/>
      <c r="GG14" s="253">
        <f t="shared" ref="GG14" si="186">GG12</f>
        <v>41855</v>
      </c>
      <c r="GH14" s="253"/>
      <c r="GI14" s="253"/>
      <c r="GJ14" s="253"/>
      <c r="GK14" s="253"/>
      <c r="GL14" s="212"/>
      <c r="GM14" s="212"/>
      <c r="GN14" s="253">
        <f t="shared" ref="GN14" si="187">GN12</f>
        <v>41862</v>
      </c>
      <c r="GO14" s="253"/>
      <c r="GP14" s="253"/>
      <c r="GQ14" s="253"/>
      <c r="GR14" s="253"/>
      <c r="GS14" s="212"/>
      <c r="GT14" s="212"/>
      <c r="GU14" s="253">
        <f t="shared" ref="GU14" si="188">GU12</f>
        <v>41869</v>
      </c>
      <c r="GV14" s="253"/>
      <c r="GW14" s="253"/>
      <c r="GX14" s="253"/>
      <c r="GY14" s="253"/>
      <c r="GZ14" s="212"/>
      <c r="HA14" s="212"/>
      <c r="HB14" s="253">
        <f t="shared" ref="HB14" si="189">HB12</f>
        <v>41876</v>
      </c>
      <c r="HC14" s="253"/>
      <c r="HD14" s="253"/>
      <c r="HE14" s="253"/>
      <c r="HF14" s="253"/>
      <c r="HG14" s="212"/>
      <c r="HH14" s="212"/>
      <c r="HI14" s="253">
        <f t="shared" ref="HI14" si="190">HI12</f>
        <v>41883</v>
      </c>
      <c r="HJ14" s="253"/>
      <c r="HK14" s="253"/>
      <c r="HL14" s="253"/>
      <c r="HM14" s="253"/>
      <c r="HN14" s="212"/>
      <c r="HO14" s="212"/>
      <c r="HP14" s="253">
        <f t="shared" ref="HP14" si="191">HP12</f>
        <v>41890</v>
      </c>
      <c r="HQ14" s="253"/>
      <c r="HR14" s="253"/>
      <c r="HS14" s="253"/>
      <c r="HT14" s="253"/>
      <c r="HU14" s="212"/>
      <c r="HV14" s="212"/>
      <c r="HW14" s="253">
        <f t="shared" ref="HW14" si="192">HW12</f>
        <v>41897</v>
      </c>
      <c r="HX14" s="253"/>
      <c r="HY14" s="253"/>
      <c r="HZ14" s="253"/>
      <c r="IA14" s="253"/>
      <c r="IB14" s="212"/>
      <c r="IC14" s="212"/>
      <c r="ID14" s="253">
        <f t="shared" ref="ID14" si="193">ID12</f>
        <v>41904</v>
      </c>
      <c r="IE14" s="253"/>
      <c r="IF14" s="253"/>
      <c r="IG14" s="253"/>
      <c r="IH14" s="253"/>
      <c r="II14" s="212"/>
      <c r="IJ14" s="212"/>
      <c r="IK14" s="253">
        <f t="shared" ref="IK14" si="194">IK12</f>
        <v>41911</v>
      </c>
      <c r="IL14" s="253"/>
      <c r="IM14" s="253"/>
      <c r="IN14" s="253"/>
      <c r="IO14" s="253"/>
      <c r="IP14" s="212"/>
      <c r="IQ14" s="212"/>
      <c r="IR14" s="253">
        <f t="shared" ref="IR14" si="195">IR12</f>
        <v>41918</v>
      </c>
      <c r="IS14" s="253"/>
      <c r="IT14" s="253"/>
      <c r="IU14" s="253"/>
      <c r="IV14" s="253"/>
      <c r="IW14" s="212"/>
      <c r="IX14" s="212"/>
      <c r="IY14" s="253">
        <f t="shared" ref="IY14" si="196">IY12</f>
        <v>41925</v>
      </c>
      <c r="IZ14" s="253"/>
      <c r="JA14" s="253"/>
      <c r="JB14" s="253"/>
      <c r="JC14" s="253"/>
      <c r="JD14" s="212"/>
      <c r="JE14" s="212"/>
      <c r="JF14" s="253">
        <f t="shared" ref="JF14" si="197">JF12</f>
        <v>41932</v>
      </c>
      <c r="JG14" s="253"/>
      <c r="JH14" s="253"/>
      <c r="JI14" s="253"/>
      <c r="JJ14" s="253"/>
      <c r="JK14" s="212"/>
      <c r="JL14" s="212"/>
      <c r="JM14" s="253">
        <f t="shared" ref="JM14" si="198">JM12</f>
        <v>41939</v>
      </c>
      <c r="JN14" s="253"/>
      <c r="JO14" s="253"/>
      <c r="JP14" s="253"/>
      <c r="JQ14" s="253"/>
      <c r="JR14" s="212"/>
      <c r="JS14" s="212"/>
      <c r="JT14" s="253">
        <f t="shared" ref="JT14" si="199">JT12</f>
        <v>41946</v>
      </c>
      <c r="JU14" s="253"/>
      <c r="JV14" s="253"/>
      <c r="JW14" s="253"/>
      <c r="JX14" s="253"/>
      <c r="JY14" s="212"/>
      <c r="JZ14" s="212"/>
      <c r="KA14" s="253">
        <f t="shared" ref="KA14" si="200">KA12</f>
        <v>41953</v>
      </c>
      <c r="KB14" s="253"/>
      <c r="KC14" s="253"/>
      <c r="KD14" s="253"/>
      <c r="KE14" s="253"/>
      <c r="KF14" s="212"/>
      <c r="KG14" s="212"/>
      <c r="KH14" s="253">
        <f t="shared" ref="KH14" si="201">KH12</f>
        <v>41960</v>
      </c>
      <c r="KI14" s="253"/>
      <c r="KJ14" s="253"/>
      <c r="KK14" s="253"/>
      <c r="KL14" s="253"/>
      <c r="KM14" s="212"/>
      <c r="KN14" s="212"/>
      <c r="KO14" s="253">
        <f t="shared" ref="KO14" si="202">KO12</f>
        <v>41967</v>
      </c>
      <c r="KP14" s="253"/>
      <c r="KQ14" s="253"/>
      <c r="KR14" s="253"/>
      <c r="KS14" s="253"/>
      <c r="KT14" s="212"/>
      <c r="KU14" s="212"/>
      <c r="KV14" s="253">
        <f t="shared" ref="KV14" si="203">KV12</f>
        <v>41974</v>
      </c>
      <c r="KW14" s="253"/>
      <c r="KX14" s="253"/>
      <c r="KY14" s="253"/>
      <c r="KZ14" s="253"/>
      <c r="LA14" s="212"/>
      <c r="LB14" s="212"/>
      <c r="LC14" s="253">
        <f t="shared" ref="LC14" si="204">LC12</f>
        <v>41981</v>
      </c>
      <c r="LD14" s="253"/>
      <c r="LE14" s="253"/>
      <c r="LF14" s="253"/>
      <c r="LG14" s="253"/>
      <c r="LH14" s="212"/>
      <c r="LI14" s="212"/>
      <c r="LJ14" s="253">
        <f t="shared" ref="LJ14" si="205">LJ12</f>
        <v>41988</v>
      </c>
      <c r="LK14" s="253"/>
      <c r="LL14" s="253"/>
      <c r="LM14" s="253"/>
      <c r="LN14" s="253"/>
      <c r="LO14" s="212"/>
      <c r="LP14" s="212"/>
      <c r="LQ14" s="253">
        <f t="shared" ref="LQ14" si="206">LQ12</f>
        <v>41995</v>
      </c>
      <c r="LR14" s="253"/>
      <c r="LS14" s="253"/>
      <c r="LT14" s="253"/>
      <c r="LU14" s="253"/>
      <c r="LV14" s="212"/>
      <c r="LW14" s="212"/>
      <c r="LX14" s="253">
        <f t="shared" ref="LX14" si="207">LX12</f>
        <v>42002</v>
      </c>
      <c r="LY14" s="253"/>
      <c r="LZ14" s="253"/>
      <c r="MA14" s="253"/>
      <c r="MB14" s="253"/>
      <c r="MC14" s="212"/>
      <c r="MD14" s="212"/>
      <c r="ME14" s="253">
        <f t="shared" ref="ME14" si="208">ME12</f>
        <v>42009</v>
      </c>
      <c r="MF14" s="253"/>
      <c r="MG14" s="253"/>
      <c r="MH14" s="253"/>
      <c r="MI14" s="253"/>
      <c r="MJ14" s="212"/>
      <c r="MK14" s="212"/>
      <c r="ML14" s="253">
        <f t="shared" ref="ML14" si="209">ML12</f>
        <v>42016</v>
      </c>
      <c r="MM14" s="253"/>
      <c r="MN14" s="253"/>
      <c r="MO14" s="253"/>
      <c r="MP14" s="253"/>
      <c r="MQ14" s="212"/>
      <c r="MR14" s="212"/>
      <c r="MS14" s="253">
        <f t="shared" ref="MS14" si="210">MS12</f>
        <v>42023</v>
      </c>
      <c r="MT14" s="253"/>
      <c r="MU14" s="253"/>
      <c r="MV14" s="253"/>
      <c r="MW14" s="253"/>
      <c r="MX14" s="212"/>
      <c r="MY14" s="212"/>
      <c r="MZ14" s="253">
        <f t="shared" ref="MZ14" si="211">MZ12</f>
        <v>42030</v>
      </c>
      <c r="NA14" s="253"/>
      <c r="NB14" s="253"/>
      <c r="NC14" s="253"/>
      <c r="ND14" s="253"/>
      <c r="NE14" s="212"/>
      <c r="NF14" s="212"/>
      <c r="NG14" s="253">
        <f t="shared" ref="NG14" si="212">NG12</f>
        <v>42037</v>
      </c>
      <c r="NH14" s="253"/>
      <c r="NI14" s="253"/>
      <c r="NJ14" s="253"/>
      <c r="NK14" s="253"/>
      <c r="NL14" s="212"/>
      <c r="NM14" s="212"/>
      <c r="NN14" s="253">
        <f t="shared" ref="NN14" si="213">NN12</f>
        <v>42044</v>
      </c>
      <c r="NO14" s="253"/>
      <c r="NP14" s="253"/>
      <c r="NQ14" s="253"/>
      <c r="NR14" s="253"/>
      <c r="NS14" s="212"/>
      <c r="NT14" s="213"/>
    </row>
    <row r="15" spans="1:755" s="8" customFormat="1" ht="17.45" customHeight="1" thickBot="1" x14ac:dyDescent="0.3">
      <c r="A15" s="191" t="s">
        <v>69</v>
      </c>
      <c r="B15" s="179"/>
      <c r="C15" s="179"/>
      <c r="D15" s="179"/>
      <c r="E15" s="179"/>
      <c r="F15" s="180"/>
      <c r="G15" s="180"/>
      <c r="H15" s="180"/>
      <c r="I15" s="181"/>
      <c r="J15" s="182"/>
      <c r="K15" s="183"/>
      <c r="L15" s="184"/>
      <c r="M15" s="184"/>
      <c r="N15" s="253"/>
      <c r="O15" s="253"/>
      <c r="P15" s="253"/>
      <c r="Q15" s="253"/>
      <c r="R15" s="253"/>
      <c r="S15" s="214"/>
      <c r="T15" s="214"/>
      <c r="U15" s="253"/>
      <c r="V15" s="253"/>
      <c r="W15" s="253"/>
      <c r="X15" s="253"/>
      <c r="Y15" s="253"/>
      <c r="Z15" s="214"/>
      <c r="AA15" s="214"/>
      <c r="AB15" s="253"/>
      <c r="AC15" s="253"/>
      <c r="AD15" s="253"/>
      <c r="AE15" s="253"/>
      <c r="AF15" s="253"/>
      <c r="AG15" s="214"/>
      <c r="AH15" s="214"/>
      <c r="AI15" s="253"/>
      <c r="AJ15" s="253"/>
      <c r="AK15" s="253"/>
      <c r="AL15" s="253"/>
      <c r="AM15" s="253"/>
      <c r="AN15" s="214"/>
      <c r="AO15" s="214"/>
      <c r="AP15" s="253"/>
      <c r="AQ15" s="253"/>
      <c r="AR15" s="253"/>
      <c r="AS15" s="253"/>
      <c r="AT15" s="253"/>
      <c r="AU15" s="214"/>
      <c r="AV15" s="214"/>
      <c r="AW15" s="253"/>
      <c r="AX15" s="253"/>
      <c r="AY15" s="253"/>
      <c r="AZ15" s="253"/>
      <c r="BA15" s="253"/>
      <c r="BB15" s="214"/>
      <c r="BC15" s="214"/>
      <c r="BD15" s="253"/>
      <c r="BE15" s="253"/>
      <c r="BF15" s="253"/>
      <c r="BG15" s="253"/>
      <c r="BH15" s="253"/>
      <c r="BI15" s="214"/>
      <c r="BJ15" s="214"/>
      <c r="BK15" s="253"/>
      <c r="BL15" s="253"/>
      <c r="BM15" s="253"/>
      <c r="BN15" s="253"/>
      <c r="BO15" s="253"/>
      <c r="BP15" s="214"/>
      <c r="BQ15" s="214"/>
      <c r="BR15" s="253"/>
      <c r="BS15" s="253"/>
      <c r="BT15" s="253"/>
      <c r="BU15" s="253"/>
      <c r="BV15" s="253"/>
      <c r="BW15" s="214"/>
      <c r="BX15" s="214"/>
      <c r="BY15" s="253"/>
      <c r="BZ15" s="253"/>
      <c r="CA15" s="253"/>
      <c r="CB15" s="253"/>
      <c r="CC15" s="253"/>
      <c r="CD15" s="214"/>
      <c r="CE15" s="214"/>
      <c r="CF15" s="253"/>
      <c r="CG15" s="253"/>
      <c r="CH15" s="253"/>
      <c r="CI15" s="253"/>
      <c r="CJ15" s="253"/>
      <c r="CK15" s="214"/>
      <c r="CL15" s="214"/>
      <c r="CM15" s="253"/>
      <c r="CN15" s="253"/>
      <c r="CO15" s="253"/>
      <c r="CP15" s="253"/>
      <c r="CQ15" s="253"/>
      <c r="CR15" s="214"/>
      <c r="CS15" s="214"/>
      <c r="CT15" s="253"/>
      <c r="CU15" s="253"/>
      <c r="CV15" s="253"/>
      <c r="CW15" s="253"/>
      <c r="CX15" s="253"/>
      <c r="CY15" s="214"/>
      <c r="CZ15" s="214"/>
      <c r="DA15" s="253"/>
      <c r="DB15" s="253"/>
      <c r="DC15" s="253"/>
      <c r="DD15" s="253"/>
      <c r="DE15" s="253"/>
      <c r="DF15" s="214"/>
      <c r="DG15" s="214"/>
      <c r="DH15" s="253"/>
      <c r="DI15" s="253"/>
      <c r="DJ15" s="253"/>
      <c r="DK15" s="253"/>
      <c r="DL15" s="253"/>
      <c r="DM15" s="214"/>
      <c r="DN15" s="214"/>
      <c r="DO15" s="253"/>
      <c r="DP15" s="253"/>
      <c r="DQ15" s="253"/>
      <c r="DR15" s="253"/>
      <c r="DS15" s="253"/>
      <c r="DT15" s="214"/>
      <c r="DU15" s="214"/>
      <c r="DV15" s="253"/>
      <c r="DW15" s="253"/>
      <c r="DX15" s="253"/>
      <c r="DY15" s="253"/>
      <c r="DZ15" s="253"/>
      <c r="EA15" s="214"/>
      <c r="EB15" s="214"/>
      <c r="EC15" s="253"/>
      <c r="ED15" s="253"/>
      <c r="EE15" s="253"/>
      <c r="EF15" s="253"/>
      <c r="EG15" s="253"/>
      <c r="EH15" s="214"/>
      <c r="EI15" s="214"/>
      <c r="EJ15" s="253"/>
      <c r="EK15" s="253"/>
      <c r="EL15" s="253"/>
      <c r="EM15" s="253"/>
      <c r="EN15" s="253"/>
      <c r="EO15" s="214"/>
      <c r="EP15" s="214"/>
      <c r="EQ15" s="253"/>
      <c r="ER15" s="253"/>
      <c r="ES15" s="253"/>
      <c r="ET15" s="253"/>
      <c r="EU15" s="253"/>
      <c r="EV15" s="214"/>
      <c r="EW15" s="214"/>
      <c r="EX15" s="253"/>
      <c r="EY15" s="253"/>
      <c r="EZ15" s="253"/>
      <c r="FA15" s="253"/>
      <c r="FB15" s="253"/>
      <c r="FC15" s="214"/>
      <c r="FD15" s="214"/>
      <c r="FE15" s="253"/>
      <c r="FF15" s="253"/>
      <c r="FG15" s="253"/>
      <c r="FH15" s="253"/>
      <c r="FI15" s="253"/>
      <c r="FJ15" s="214"/>
      <c r="FK15" s="214"/>
      <c r="FL15" s="253"/>
      <c r="FM15" s="253"/>
      <c r="FN15" s="253"/>
      <c r="FO15" s="253"/>
      <c r="FP15" s="253"/>
      <c r="FQ15" s="214"/>
      <c r="FR15" s="214"/>
      <c r="FS15" s="253"/>
      <c r="FT15" s="253"/>
      <c r="FU15" s="253"/>
      <c r="FV15" s="253"/>
      <c r="FW15" s="253"/>
      <c r="FX15" s="214"/>
      <c r="FY15" s="214"/>
      <c r="FZ15" s="253"/>
      <c r="GA15" s="253"/>
      <c r="GB15" s="253"/>
      <c r="GC15" s="253"/>
      <c r="GD15" s="253"/>
      <c r="GE15" s="214"/>
      <c r="GF15" s="214"/>
      <c r="GG15" s="253"/>
      <c r="GH15" s="253"/>
      <c r="GI15" s="253"/>
      <c r="GJ15" s="253"/>
      <c r="GK15" s="253"/>
      <c r="GL15" s="214"/>
      <c r="GM15" s="214"/>
      <c r="GN15" s="253"/>
      <c r="GO15" s="253"/>
      <c r="GP15" s="253"/>
      <c r="GQ15" s="253"/>
      <c r="GR15" s="253"/>
      <c r="GS15" s="214"/>
      <c r="GT15" s="214"/>
      <c r="GU15" s="253"/>
      <c r="GV15" s="253"/>
      <c r="GW15" s="253"/>
      <c r="GX15" s="253"/>
      <c r="GY15" s="253"/>
      <c r="GZ15" s="214"/>
      <c r="HA15" s="214"/>
      <c r="HB15" s="253"/>
      <c r="HC15" s="253"/>
      <c r="HD15" s="253"/>
      <c r="HE15" s="253"/>
      <c r="HF15" s="253"/>
      <c r="HG15" s="214"/>
      <c r="HH15" s="214"/>
      <c r="HI15" s="253"/>
      <c r="HJ15" s="253"/>
      <c r="HK15" s="253"/>
      <c r="HL15" s="253"/>
      <c r="HM15" s="253"/>
      <c r="HN15" s="214"/>
      <c r="HO15" s="214"/>
      <c r="HP15" s="253"/>
      <c r="HQ15" s="253"/>
      <c r="HR15" s="253"/>
      <c r="HS15" s="253"/>
      <c r="HT15" s="253"/>
      <c r="HU15" s="214"/>
      <c r="HV15" s="214"/>
      <c r="HW15" s="253"/>
      <c r="HX15" s="253"/>
      <c r="HY15" s="253"/>
      <c r="HZ15" s="253"/>
      <c r="IA15" s="253"/>
      <c r="IB15" s="214"/>
      <c r="IC15" s="214"/>
      <c r="ID15" s="253"/>
      <c r="IE15" s="253"/>
      <c r="IF15" s="253"/>
      <c r="IG15" s="253"/>
      <c r="IH15" s="253"/>
      <c r="II15" s="214"/>
      <c r="IJ15" s="214"/>
      <c r="IK15" s="253"/>
      <c r="IL15" s="253"/>
      <c r="IM15" s="253"/>
      <c r="IN15" s="253"/>
      <c r="IO15" s="253"/>
      <c r="IP15" s="214"/>
      <c r="IQ15" s="214"/>
      <c r="IR15" s="253"/>
      <c r="IS15" s="253"/>
      <c r="IT15" s="253"/>
      <c r="IU15" s="253"/>
      <c r="IV15" s="253"/>
      <c r="IW15" s="214"/>
      <c r="IX15" s="214"/>
      <c r="IY15" s="253"/>
      <c r="IZ15" s="253"/>
      <c r="JA15" s="253"/>
      <c r="JB15" s="253"/>
      <c r="JC15" s="253"/>
      <c r="JD15" s="214"/>
      <c r="JE15" s="214"/>
      <c r="JF15" s="253"/>
      <c r="JG15" s="253"/>
      <c r="JH15" s="253"/>
      <c r="JI15" s="253"/>
      <c r="JJ15" s="253"/>
      <c r="JK15" s="214"/>
      <c r="JL15" s="214"/>
      <c r="JM15" s="253"/>
      <c r="JN15" s="253"/>
      <c r="JO15" s="253"/>
      <c r="JP15" s="253"/>
      <c r="JQ15" s="253"/>
      <c r="JR15" s="214"/>
      <c r="JS15" s="214"/>
      <c r="JT15" s="253"/>
      <c r="JU15" s="253"/>
      <c r="JV15" s="253"/>
      <c r="JW15" s="253"/>
      <c r="JX15" s="253"/>
      <c r="JY15" s="214"/>
      <c r="JZ15" s="214"/>
      <c r="KA15" s="253"/>
      <c r="KB15" s="253"/>
      <c r="KC15" s="253"/>
      <c r="KD15" s="253"/>
      <c r="KE15" s="253"/>
      <c r="KF15" s="214"/>
      <c r="KG15" s="214"/>
      <c r="KH15" s="253"/>
      <c r="KI15" s="253"/>
      <c r="KJ15" s="253"/>
      <c r="KK15" s="253"/>
      <c r="KL15" s="253"/>
      <c r="KM15" s="214"/>
      <c r="KN15" s="214"/>
      <c r="KO15" s="253"/>
      <c r="KP15" s="253"/>
      <c r="KQ15" s="253"/>
      <c r="KR15" s="253"/>
      <c r="KS15" s="253"/>
      <c r="KT15" s="214"/>
      <c r="KU15" s="214"/>
      <c r="KV15" s="253"/>
      <c r="KW15" s="253"/>
      <c r="KX15" s="253"/>
      <c r="KY15" s="253"/>
      <c r="KZ15" s="253"/>
      <c r="LA15" s="214"/>
      <c r="LB15" s="214"/>
      <c r="LC15" s="253"/>
      <c r="LD15" s="253"/>
      <c r="LE15" s="253"/>
      <c r="LF15" s="253"/>
      <c r="LG15" s="253"/>
      <c r="LH15" s="214"/>
      <c r="LI15" s="214"/>
      <c r="LJ15" s="253"/>
      <c r="LK15" s="253"/>
      <c r="LL15" s="253"/>
      <c r="LM15" s="253"/>
      <c r="LN15" s="253"/>
      <c r="LO15" s="214"/>
      <c r="LP15" s="214"/>
      <c r="LQ15" s="253"/>
      <c r="LR15" s="253"/>
      <c r="LS15" s="253"/>
      <c r="LT15" s="253"/>
      <c r="LU15" s="253"/>
      <c r="LV15" s="214"/>
      <c r="LW15" s="214"/>
      <c r="LX15" s="253"/>
      <c r="LY15" s="253"/>
      <c r="LZ15" s="253"/>
      <c r="MA15" s="253"/>
      <c r="MB15" s="253"/>
      <c r="MC15" s="214"/>
      <c r="MD15" s="214"/>
      <c r="ME15" s="253"/>
      <c r="MF15" s="253"/>
      <c r="MG15" s="253"/>
      <c r="MH15" s="253"/>
      <c r="MI15" s="253"/>
      <c r="MJ15" s="214"/>
      <c r="MK15" s="214"/>
      <c r="ML15" s="253"/>
      <c r="MM15" s="253"/>
      <c r="MN15" s="253"/>
      <c r="MO15" s="253"/>
      <c r="MP15" s="253"/>
      <c r="MQ15" s="214"/>
      <c r="MR15" s="214"/>
      <c r="MS15" s="253"/>
      <c r="MT15" s="253"/>
      <c r="MU15" s="253"/>
      <c r="MV15" s="253"/>
      <c r="MW15" s="253"/>
      <c r="MX15" s="214"/>
      <c r="MY15" s="214"/>
      <c r="MZ15" s="253"/>
      <c r="NA15" s="253"/>
      <c r="NB15" s="253"/>
      <c r="NC15" s="253"/>
      <c r="ND15" s="253"/>
      <c r="NE15" s="214"/>
      <c r="NF15" s="214"/>
      <c r="NG15" s="253"/>
      <c r="NH15" s="253"/>
      <c r="NI15" s="253"/>
      <c r="NJ15" s="253"/>
      <c r="NK15" s="253"/>
      <c r="NL15" s="214"/>
      <c r="NM15" s="214"/>
      <c r="NN15" s="253"/>
      <c r="NO15" s="253"/>
      <c r="NP15" s="253"/>
      <c r="NQ15" s="253"/>
      <c r="NR15" s="253"/>
      <c r="NS15" s="214"/>
      <c r="NT15" s="215"/>
    </row>
    <row r="16" spans="1:755" s="6" customFormat="1" ht="18" customHeight="1" thickTop="1" thickBot="1" x14ac:dyDescent="0.3">
      <c r="A16" s="148" t="str">
        <f>IF(B16="","",IF(A15="",IF(MAX($A15:A$16)=0,1,ROUNDDOWN(MAX($A15:A$16)+1,0)),A15+0.01))</f>
        <v/>
      </c>
      <c r="B16" s="34"/>
      <c r="C16" s="34"/>
      <c r="D16" s="34"/>
      <c r="E16" s="34"/>
      <c r="F16" s="35"/>
      <c r="G16" s="36"/>
      <c r="H16" s="37"/>
      <c r="I16" s="38" t="str">
        <f t="shared" ref="I16:I52" si="214">IF(G16="","",IF(H16="M","",IF(H16="","",G16+H16-1)))</f>
        <v/>
      </c>
      <c r="J16" s="39"/>
      <c r="K16" s="40" t="str">
        <f t="shared" ref="K16:K52" ca="1" si="215">IF(G16="","",IF(H16="","",IF(J16=1,999,IF(H16="M",G16-TODAY(),M16-TODAY()))))</f>
        <v/>
      </c>
      <c r="L16" s="21" t="str">
        <f t="shared" ref="L16:L52" si="216">IF(G16="","",IF(H16="M","",ROUND(J16*SUM(I16-G16+1),0)))</f>
        <v/>
      </c>
      <c r="M16" s="22" t="str">
        <f t="shared" ref="M16:M52" si="217">IF(G16="","",IF(I16="","",G16+L16-1))</f>
        <v/>
      </c>
      <c r="N16" s="60"/>
      <c r="O16" s="60"/>
      <c r="P16" s="60"/>
      <c r="Q16" s="60"/>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30"/>
    </row>
    <row r="17" spans="1:384" s="6" customFormat="1" ht="18" customHeight="1" thickTop="1" thickBot="1" x14ac:dyDescent="0.3">
      <c r="A17" s="147" t="str">
        <f>IF(B17="","",IF(A16="",IF(MAX($A16:A$16)=0,1,ROUNDDOWN(MAX($A16:A$16)+1,0)),A16+0.01))</f>
        <v/>
      </c>
      <c r="B17" s="41"/>
      <c r="C17" s="41"/>
      <c r="D17" s="41"/>
      <c r="E17" s="41"/>
      <c r="F17" s="42"/>
      <c r="G17" s="43"/>
      <c r="H17" s="44"/>
      <c r="I17" s="38" t="str">
        <f t="shared" si="214"/>
        <v/>
      </c>
      <c r="J17" s="45"/>
      <c r="K17" s="46" t="str">
        <f t="shared" ca="1" si="215"/>
        <v/>
      </c>
      <c r="L17" s="24" t="str">
        <f t="shared" si="216"/>
        <v/>
      </c>
      <c r="M17" s="25" t="str">
        <f t="shared" si="217"/>
        <v/>
      </c>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31"/>
    </row>
    <row r="18" spans="1:384" s="6" customFormat="1" ht="18" customHeight="1" thickTop="1" thickBot="1" x14ac:dyDescent="0.3">
      <c r="A18" s="147" t="str">
        <f>IF(B18="","",IF(A17="",IF(MAX($A$16:A17)=0,1,ROUNDDOWN(MAX($A$16:A17)+1,0)),A17+0.01))</f>
        <v/>
      </c>
      <c r="B18" s="41"/>
      <c r="C18" s="41"/>
      <c r="D18" s="41"/>
      <c r="E18" s="41"/>
      <c r="F18" s="42"/>
      <c r="G18" s="43"/>
      <c r="H18" s="44"/>
      <c r="I18" s="38" t="str">
        <f t="shared" si="214"/>
        <v/>
      </c>
      <c r="J18" s="45"/>
      <c r="K18" s="46" t="str">
        <f t="shared" ca="1" si="215"/>
        <v/>
      </c>
      <c r="L18" s="24" t="str">
        <f t="shared" si="216"/>
        <v/>
      </c>
      <c r="M18" s="25" t="str">
        <f t="shared" si="217"/>
        <v/>
      </c>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31"/>
    </row>
    <row r="19" spans="1:384" s="7" customFormat="1" ht="18" customHeight="1" thickTop="1" thickBot="1" x14ac:dyDescent="0.3">
      <c r="A19" s="147" t="str">
        <f>IF(B19="","",IF(A18="",IF(MAX($A$16:A18)=0,1,ROUNDDOWN(MAX($A$16:A18)+1,0)),A18+0.01))</f>
        <v/>
      </c>
      <c r="B19" s="41"/>
      <c r="C19" s="41"/>
      <c r="D19" s="41"/>
      <c r="E19" s="41"/>
      <c r="F19" s="42"/>
      <c r="G19" s="43"/>
      <c r="H19" s="44"/>
      <c r="I19" s="38" t="str">
        <f t="shared" si="214"/>
        <v/>
      </c>
      <c r="J19" s="45"/>
      <c r="K19" s="46" t="str">
        <f t="shared" ca="1" si="215"/>
        <v/>
      </c>
      <c r="L19" s="24" t="str">
        <f t="shared" si="216"/>
        <v/>
      </c>
      <c r="M19" s="25" t="str">
        <f t="shared" si="217"/>
        <v/>
      </c>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31"/>
    </row>
    <row r="20" spans="1:384" s="7" customFormat="1" ht="18" customHeight="1" thickTop="1" thickBot="1" x14ac:dyDescent="0.3">
      <c r="A20" s="147" t="str">
        <f>IF(B20="","",IF(A19="",IF(MAX($A$16:A19)=0,1,ROUNDDOWN(MAX($A$16:A19)+1,0)),A19+0.01))</f>
        <v/>
      </c>
      <c r="B20" s="41"/>
      <c r="C20" s="41"/>
      <c r="D20" s="41"/>
      <c r="E20" s="41"/>
      <c r="F20" s="42"/>
      <c r="G20" s="43"/>
      <c r="H20" s="44"/>
      <c r="I20" s="38" t="str">
        <f t="shared" si="214"/>
        <v/>
      </c>
      <c r="J20" s="45"/>
      <c r="K20" s="46" t="str">
        <f t="shared" ca="1" si="215"/>
        <v/>
      </c>
      <c r="L20" s="24" t="str">
        <f t="shared" si="216"/>
        <v/>
      </c>
      <c r="M20" s="25" t="str">
        <f t="shared" si="217"/>
        <v/>
      </c>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31"/>
    </row>
    <row r="21" spans="1:384" s="7" customFormat="1" ht="18" customHeight="1" thickTop="1" thickBot="1" x14ac:dyDescent="0.3">
      <c r="A21" s="147" t="str">
        <f>IF(B21="","",IF(A20="",IF(MAX($A$16:A20)=0,1,ROUNDDOWN(MAX($A$16:A20)+1,0)),A20+0.01))</f>
        <v/>
      </c>
      <c r="B21" s="41"/>
      <c r="C21" s="41"/>
      <c r="D21" s="41"/>
      <c r="E21" s="41"/>
      <c r="F21" s="42"/>
      <c r="G21" s="43"/>
      <c r="H21" s="44"/>
      <c r="I21" s="38" t="str">
        <f t="shared" si="214"/>
        <v/>
      </c>
      <c r="J21" s="45"/>
      <c r="K21" s="46" t="str">
        <f t="shared" ca="1" si="215"/>
        <v/>
      </c>
      <c r="L21" s="24" t="str">
        <f t="shared" si="216"/>
        <v/>
      </c>
      <c r="M21" s="25" t="str">
        <f t="shared" si="217"/>
        <v/>
      </c>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31"/>
    </row>
    <row r="22" spans="1:384" s="7" customFormat="1" ht="18" customHeight="1" thickTop="1" thickBot="1" x14ac:dyDescent="0.3">
      <c r="A22" s="147" t="str">
        <f>IF(B22="","",IF(A21="",IF(MAX($A$16:A21)=0,1,ROUNDDOWN(MAX($A$16:A21)+1,0)),A21+0.01))</f>
        <v/>
      </c>
      <c r="B22" s="41"/>
      <c r="C22" s="41"/>
      <c r="D22" s="41"/>
      <c r="E22" s="41"/>
      <c r="F22" s="42"/>
      <c r="G22" s="43"/>
      <c r="H22" s="44"/>
      <c r="I22" s="38" t="str">
        <f t="shared" si="214"/>
        <v/>
      </c>
      <c r="J22" s="45"/>
      <c r="K22" s="46" t="str">
        <f t="shared" ca="1" si="215"/>
        <v/>
      </c>
      <c r="L22" s="24" t="str">
        <f t="shared" si="216"/>
        <v/>
      </c>
      <c r="M22" s="25" t="str">
        <f t="shared" si="217"/>
        <v/>
      </c>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31"/>
    </row>
    <row r="23" spans="1:384" s="7" customFormat="1" ht="18" customHeight="1" thickTop="1" thickBot="1" x14ac:dyDescent="0.3">
      <c r="A23" s="147" t="str">
        <f>IF(B23="","",IF(A22="",IF(MAX($A$16:A22)=0,1,ROUNDDOWN(MAX($A$16:A22)+1,0)),A22+0.01))</f>
        <v/>
      </c>
      <c r="B23" s="41"/>
      <c r="C23" s="41"/>
      <c r="D23" s="41"/>
      <c r="E23" s="41"/>
      <c r="F23" s="42"/>
      <c r="G23" s="43"/>
      <c r="H23" s="44"/>
      <c r="I23" s="38" t="str">
        <f t="shared" si="214"/>
        <v/>
      </c>
      <c r="J23" s="45"/>
      <c r="K23" s="46" t="str">
        <f t="shared" ca="1" si="215"/>
        <v/>
      </c>
      <c r="L23" s="24" t="str">
        <f t="shared" si="216"/>
        <v/>
      </c>
      <c r="M23" s="25" t="str">
        <f t="shared" si="217"/>
        <v/>
      </c>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31"/>
    </row>
    <row r="24" spans="1:384" s="7" customFormat="1" ht="18" customHeight="1" thickTop="1" thickBot="1" x14ac:dyDescent="0.3">
      <c r="A24" s="147" t="str">
        <f>IF(B24="","",IF(A23="",IF(MAX($A$16:A23)=0,1,ROUNDDOWN(MAX($A$16:A23)+1,0)),A23+0.01))</f>
        <v/>
      </c>
      <c r="B24" s="41"/>
      <c r="C24" s="41"/>
      <c r="D24" s="41"/>
      <c r="E24" s="41"/>
      <c r="F24" s="42"/>
      <c r="G24" s="43"/>
      <c r="H24" s="44"/>
      <c r="I24" s="38" t="str">
        <f t="shared" si="214"/>
        <v/>
      </c>
      <c r="J24" s="45"/>
      <c r="K24" s="46" t="str">
        <f t="shared" ca="1" si="215"/>
        <v/>
      </c>
      <c r="L24" s="24" t="str">
        <f t="shared" si="216"/>
        <v/>
      </c>
      <c r="M24" s="25" t="str">
        <f t="shared" si="217"/>
        <v/>
      </c>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31"/>
    </row>
    <row r="25" spans="1:384" s="7" customFormat="1" ht="18" customHeight="1" thickTop="1" thickBot="1" x14ac:dyDescent="0.3">
      <c r="A25" s="147" t="str">
        <f>IF(B25="","",IF(A24="",IF(MAX($A$16:A24)=0,1,ROUNDDOWN(MAX($A$16:A24)+1,0)),A24+0.01))</f>
        <v/>
      </c>
      <c r="B25" s="41"/>
      <c r="C25" s="41"/>
      <c r="D25" s="41"/>
      <c r="E25" s="41"/>
      <c r="F25" s="42"/>
      <c r="G25" s="43"/>
      <c r="H25" s="44"/>
      <c r="I25" s="38" t="str">
        <f t="shared" si="214"/>
        <v/>
      </c>
      <c r="J25" s="45"/>
      <c r="K25" s="46" t="str">
        <f t="shared" ca="1" si="215"/>
        <v/>
      </c>
      <c r="L25" s="24" t="str">
        <f t="shared" si="216"/>
        <v/>
      </c>
      <c r="M25" s="25" t="str">
        <f t="shared" si="217"/>
        <v/>
      </c>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31"/>
    </row>
    <row r="26" spans="1:384" s="7" customFormat="1" ht="18" customHeight="1" thickTop="1" thickBot="1" x14ac:dyDescent="0.3">
      <c r="A26" s="147" t="str">
        <f>IF(B26="","",IF(A25="",IF(MAX($A$16:A25)=0,1,ROUNDDOWN(MAX($A$16:A25)+1,0)),A25+0.01))</f>
        <v/>
      </c>
      <c r="B26" s="41"/>
      <c r="C26" s="41"/>
      <c r="D26" s="41"/>
      <c r="E26" s="41"/>
      <c r="F26" s="42"/>
      <c r="G26" s="43"/>
      <c r="H26" s="44"/>
      <c r="I26" s="38" t="str">
        <f t="shared" si="214"/>
        <v/>
      </c>
      <c r="J26" s="45"/>
      <c r="K26" s="46" t="str">
        <f t="shared" ca="1" si="215"/>
        <v/>
      </c>
      <c r="L26" s="24" t="str">
        <f t="shared" si="216"/>
        <v/>
      </c>
      <c r="M26" s="25" t="str">
        <f t="shared" si="217"/>
        <v/>
      </c>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31"/>
    </row>
    <row r="27" spans="1:384" s="7" customFormat="1" ht="18" customHeight="1" thickTop="1" thickBot="1" x14ac:dyDescent="0.3">
      <c r="A27" s="147" t="str">
        <f>IF(B27="","",IF(A26="",IF(MAX($A$16:A26)=0,1,ROUNDDOWN(MAX($A$16:A26)+1,0)),A26+0.01))</f>
        <v/>
      </c>
      <c r="B27" s="41"/>
      <c r="C27" s="41"/>
      <c r="D27" s="41"/>
      <c r="E27" s="41"/>
      <c r="F27" s="42"/>
      <c r="G27" s="43"/>
      <c r="H27" s="44"/>
      <c r="I27" s="38" t="str">
        <f t="shared" si="214"/>
        <v/>
      </c>
      <c r="J27" s="45"/>
      <c r="K27" s="46" t="str">
        <f t="shared" ca="1" si="215"/>
        <v/>
      </c>
      <c r="L27" s="24" t="str">
        <f t="shared" si="216"/>
        <v/>
      </c>
      <c r="M27" s="25" t="str">
        <f t="shared" si="217"/>
        <v/>
      </c>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31"/>
    </row>
    <row r="28" spans="1:384" s="7" customFormat="1" ht="18" customHeight="1" thickTop="1" thickBot="1" x14ac:dyDescent="0.3">
      <c r="A28" s="147" t="str">
        <f>IF(B28="","",IF(A27="",IF(MAX($A$16:A27)=0,1,ROUNDDOWN(MAX($A$16:A27)+1,0)),A27+0.01))</f>
        <v/>
      </c>
      <c r="B28" s="41"/>
      <c r="C28" s="41"/>
      <c r="D28" s="41"/>
      <c r="E28" s="41"/>
      <c r="F28" s="42"/>
      <c r="G28" s="43"/>
      <c r="H28" s="44"/>
      <c r="I28" s="38" t="str">
        <f t="shared" si="214"/>
        <v/>
      </c>
      <c r="J28" s="45"/>
      <c r="K28" s="46" t="str">
        <f t="shared" ca="1" si="215"/>
        <v/>
      </c>
      <c r="L28" s="24" t="str">
        <f t="shared" si="216"/>
        <v/>
      </c>
      <c r="M28" s="25" t="str">
        <f t="shared" si="217"/>
        <v/>
      </c>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31"/>
    </row>
    <row r="29" spans="1:384" s="7" customFormat="1" ht="18" customHeight="1" thickTop="1" thickBot="1" x14ac:dyDescent="0.3">
      <c r="A29" s="147" t="str">
        <f>IF(B29="","",IF(A28="",IF(MAX($A$16:A28)=0,1,ROUNDDOWN(MAX($A$16:A28)+1,0)),A28+0.01))</f>
        <v/>
      </c>
      <c r="B29" s="41"/>
      <c r="C29" s="41"/>
      <c r="D29" s="41"/>
      <c r="E29" s="41"/>
      <c r="F29" s="42"/>
      <c r="G29" s="43"/>
      <c r="H29" s="44"/>
      <c r="I29" s="38" t="str">
        <f t="shared" si="214"/>
        <v/>
      </c>
      <c r="J29" s="45"/>
      <c r="K29" s="46" t="str">
        <f t="shared" ca="1" si="215"/>
        <v/>
      </c>
      <c r="L29" s="24" t="str">
        <f t="shared" si="216"/>
        <v/>
      </c>
      <c r="M29" s="25" t="str">
        <f t="shared" si="217"/>
        <v/>
      </c>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31"/>
    </row>
    <row r="30" spans="1:384" s="7" customFormat="1" ht="18" customHeight="1" thickTop="1" thickBot="1" x14ac:dyDescent="0.3">
      <c r="A30" s="147" t="str">
        <f>IF(B30="","",IF(A29="",IF(MAX($A$16:A29)=0,1,ROUNDDOWN(MAX($A$16:A29)+1,0)),A29+0.01))</f>
        <v/>
      </c>
      <c r="B30" s="41"/>
      <c r="C30" s="41"/>
      <c r="D30" s="41"/>
      <c r="E30" s="41"/>
      <c r="F30" s="42"/>
      <c r="G30" s="43"/>
      <c r="H30" s="44"/>
      <c r="I30" s="38" t="str">
        <f t="shared" si="214"/>
        <v/>
      </c>
      <c r="J30" s="45"/>
      <c r="K30" s="46" t="str">
        <f t="shared" ca="1" si="215"/>
        <v/>
      </c>
      <c r="L30" s="24" t="str">
        <f t="shared" si="216"/>
        <v/>
      </c>
      <c r="M30" s="25" t="str">
        <f t="shared" si="217"/>
        <v/>
      </c>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31"/>
    </row>
    <row r="31" spans="1:384" s="7" customFormat="1" ht="18" customHeight="1" thickTop="1" thickBot="1" x14ac:dyDescent="0.3">
      <c r="A31" s="147" t="str">
        <f>IF(B31="","",IF(A30="",IF(MAX($A$16:A30)=0,1,ROUNDDOWN(MAX($A$16:A30)+1,0)),A30+0.01))</f>
        <v/>
      </c>
      <c r="B31" s="41"/>
      <c r="C31" s="41"/>
      <c r="D31" s="41"/>
      <c r="E31" s="41"/>
      <c r="F31" s="42"/>
      <c r="G31" s="43"/>
      <c r="H31" s="44"/>
      <c r="I31" s="38" t="str">
        <f t="shared" si="214"/>
        <v/>
      </c>
      <c r="J31" s="45"/>
      <c r="K31" s="46" t="str">
        <f t="shared" ca="1" si="215"/>
        <v/>
      </c>
      <c r="L31" s="24" t="str">
        <f t="shared" si="216"/>
        <v/>
      </c>
      <c r="M31" s="25" t="str">
        <f t="shared" si="217"/>
        <v/>
      </c>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31"/>
    </row>
    <row r="32" spans="1:384" s="7" customFormat="1" ht="18" customHeight="1" thickTop="1" thickBot="1" x14ac:dyDescent="0.3">
      <c r="A32" s="147" t="str">
        <f>IF(B32="","",IF(A31="",IF(MAX($A$16:A31)=0,1,ROUNDDOWN(MAX($A$16:A31)+1,0)),A31+0.01))</f>
        <v/>
      </c>
      <c r="B32" s="41"/>
      <c r="C32" s="41"/>
      <c r="D32" s="41"/>
      <c r="E32" s="41"/>
      <c r="F32" s="42"/>
      <c r="G32" s="43"/>
      <c r="H32" s="44"/>
      <c r="I32" s="38" t="str">
        <f t="shared" si="214"/>
        <v/>
      </c>
      <c r="J32" s="45"/>
      <c r="K32" s="46" t="str">
        <f t="shared" ca="1" si="215"/>
        <v/>
      </c>
      <c r="L32" s="24" t="str">
        <f t="shared" si="216"/>
        <v/>
      </c>
      <c r="M32" s="25" t="str">
        <f t="shared" si="217"/>
        <v/>
      </c>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31"/>
    </row>
    <row r="33" spans="1:384" s="7" customFormat="1" ht="17.25" customHeight="1" thickTop="1" thickBot="1" x14ac:dyDescent="0.3">
      <c r="A33" s="147" t="str">
        <f>IF(B33="","",IF(A32="",IF(MAX($A$16:A32)=0,1,ROUNDDOWN(MAX($A$16:A32)+1,0)),A32+0.01))</f>
        <v/>
      </c>
      <c r="B33" s="41"/>
      <c r="C33" s="41"/>
      <c r="D33" s="41"/>
      <c r="E33" s="41"/>
      <c r="F33" s="42"/>
      <c r="G33" s="43"/>
      <c r="H33" s="44"/>
      <c r="I33" s="38" t="str">
        <f t="shared" si="214"/>
        <v/>
      </c>
      <c r="J33" s="45"/>
      <c r="K33" s="46" t="str">
        <f t="shared" ca="1" si="215"/>
        <v/>
      </c>
      <c r="L33" s="24" t="str">
        <f t="shared" si="216"/>
        <v/>
      </c>
      <c r="M33" s="25" t="str">
        <f t="shared" si="217"/>
        <v/>
      </c>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31"/>
    </row>
    <row r="34" spans="1:384" s="7" customFormat="1" ht="17.25" customHeight="1" thickTop="1" thickBot="1" x14ac:dyDescent="0.3">
      <c r="A34" s="147" t="str">
        <f>IF(B34="","",IF(A33="",IF(MAX($A$16:A33)=0,1,ROUNDDOWN(MAX($A$16:A33)+1,0)),A33+0.01))</f>
        <v/>
      </c>
      <c r="B34" s="41"/>
      <c r="C34" s="41"/>
      <c r="D34" s="41"/>
      <c r="E34" s="41"/>
      <c r="F34" s="42"/>
      <c r="G34" s="43"/>
      <c r="H34" s="44"/>
      <c r="I34" s="38" t="str">
        <f t="shared" si="214"/>
        <v/>
      </c>
      <c r="J34" s="45"/>
      <c r="K34" s="46" t="str">
        <f t="shared" ca="1" si="215"/>
        <v/>
      </c>
      <c r="L34" s="24" t="str">
        <f t="shared" si="216"/>
        <v/>
      </c>
      <c r="M34" s="25" t="str">
        <f t="shared" si="217"/>
        <v/>
      </c>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31"/>
    </row>
    <row r="35" spans="1:384" s="7" customFormat="1" ht="17.25" customHeight="1" thickTop="1" thickBot="1" x14ac:dyDescent="0.3">
      <c r="A35" s="147" t="str">
        <f>IF(B35="","",IF(A34="",IF(MAX($A$16:A34)=0,1,ROUNDDOWN(MAX($A$16:A34)+1,0)),A34+0.01))</f>
        <v/>
      </c>
      <c r="B35" s="41"/>
      <c r="C35" s="41"/>
      <c r="D35" s="41"/>
      <c r="E35" s="41"/>
      <c r="F35" s="42"/>
      <c r="G35" s="43"/>
      <c r="H35" s="44"/>
      <c r="I35" s="38" t="str">
        <f t="shared" si="214"/>
        <v/>
      </c>
      <c r="J35" s="45"/>
      <c r="K35" s="46" t="str">
        <f t="shared" ca="1" si="215"/>
        <v/>
      </c>
      <c r="L35" s="24" t="str">
        <f t="shared" si="216"/>
        <v/>
      </c>
      <c r="M35" s="25" t="str">
        <f t="shared" si="217"/>
        <v/>
      </c>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31"/>
    </row>
    <row r="36" spans="1:384" s="7" customFormat="1" ht="17.25" customHeight="1" thickTop="1" thickBot="1" x14ac:dyDescent="0.3">
      <c r="A36" s="147" t="str">
        <f>IF(B36="","",IF(A35="",IF(MAX($A$16:A35)=0,1,ROUNDDOWN(MAX($A$16:A35)+1,0)),A35+0.01))</f>
        <v/>
      </c>
      <c r="B36" s="41"/>
      <c r="C36" s="41"/>
      <c r="D36" s="41"/>
      <c r="E36" s="41"/>
      <c r="F36" s="42"/>
      <c r="G36" s="43"/>
      <c r="H36" s="44"/>
      <c r="I36" s="38" t="str">
        <f t="shared" si="214"/>
        <v/>
      </c>
      <c r="J36" s="45"/>
      <c r="K36" s="46" t="str">
        <f t="shared" ca="1" si="215"/>
        <v/>
      </c>
      <c r="L36" s="24" t="str">
        <f t="shared" si="216"/>
        <v/>
      </c>
      <c r="M36" s="25" t="str">
        <f t="shared" si="217"/>
        <v/>
      </c>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31"/>
    </row>
    <row r="37" spans="1:384" s="7" customFormat="1" ht="17.25" customHeight="1" thickTop="1" thickBot="1" x14ac:dyDescent="0.3">
      <c r="A37" s="147" t="str">
        <f>IF(B37="","",IF(A36="",IF(MAX($A$16:A36)=0,1,ROUNDDOWN(MAX($A$16:A36)+1,0)),A36+0.01))</f>
        <v/>
      </c>
      <c r="B37" s="41"/>
      <c r="C37" s="41"/>
      <c r="D37" s="41"/>
      <c r="E37" s="41"/>
      <c r="F37" s="42"/>
      <c r="G37" s="43"/>
      <c r="H37" s="44"/>
      <c r="I37" s="38" t="str">
        <f t="shared" si="214"/>
        <v/>
      </c>
      <c r="J37" s="45"/>
      <c r="K37" s="46" t="str">
        <f t="shared" ca="1" si="215"/>
        <v/>
      </c>
      <c r="L37" s="24" t="str">
        <f t="shared" si="216"/>
        <v/>
      </c>
      <c r="M37" s="25" t="str">
        <f t="shared" si="217"/>
        <v/>
      </c>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31"/>
    </row>
    <row r="38" spans="1:384" s="7" customFormat="1" ht="18" customHeight="1" thickTop="1" thickBot="1" x14ac:dyDescent="0.3">
      <c r="A38" s="147" t="str">
        <f>IF(B38="","",IF(A37="",IF(MAX($A$16:A37)=0,1,ROUNDDOWN(MAX($A$16:A37)+1,0)),A37+0.01))</f>
        <v/>
      </c>
      <c r="B38" s="41"/>
      <c r="C38" s="41"/>
      <c r="D38" s="41"/>
      <c r="E38" s="41"/>
      <c r="F38" s="42"/>
      <c r="G38" s="43"/>
      <c r="H38" s="44"/>
      <c r="I38" s="38" t="str">
        <f t="shared" si="214"/>
        <v/>
      </c>
      <c r="J38" s="45"/>
      <c r="K38" s="46" t="str">
        <f t="shared" ca="1" si="215"/>
        <v/>
      </c>
      <c r="L38" s="24" t="str">
        <f t="shared" si="216"/>
        <v/>
      </c>
      <c r="M38" s="25" t="str">
        <f t="shared" si="217"/>
        <v/>
      </c>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c r="KP38" s="26"/>
      <c r="KQ38" s="26"/>
      <c r="KR38" s="26"/>
      <c r="KS38" s="26"/>
      <c r="KT38" s="26"/>
      <c r="KU38" s="26"/>
      <c r="KV38" s="26"/>
      <c r="KW38" s="26"/>
      <c r="KX38" s="26"/>
      <c r="KY38" s="26"/>
      <c r="KZ38" s="26"/>
      <c r="LA38" s="26"/>
      <c r="LB38" s="26"/>
      <c r="LC38" s="26"/>
      <c r="LD38" s="26"/>
      <c r="LE38" s="26"/>
      <c r="LF38" s="26"/>
      <c r="LG38" s="26"/>
      <c r="LH38" s="26"/>
      <c r="LI38" s="26"/>
      <c r="LJ38" s="26"/>
      <c r="LK38" s="26"/>
      <c r="LL38" s="26"/>
      <c r="LM38" s="26"/>
      <c r="LN38" s="26"/>
      <c r="LO38" s="26"/>
      <c r="LP38" s="26"/>
      <c r="LQ38" s="26"/>
      <c r="LR38" s="26"/>
      <c r="LS38" s="26"/>
      <c r="LT38" s="26"/>
      <c r="LU38" s="26"/>
      <c r="LV38" s="26"/>
      <c r="LW38" s="26"/>
      <c r="LX38" s="26"/>
      <c r="LY38" s="26"/>
      <c r="LZ38" s="26"/>
      <c r="MA38" s="26"/>
      <c r="MB38" s="26"/>
      <c r="MC38" s="26"/>
      <c r="MD38" s="26"/>
      <c r="ME38" s="26"/>
      <c r="MF38" s="26"/>
      <c r="MG38" s="26"/>
      <c r="MH38" s="26"/>
      <c r="MI38" s="26"/>
      <c r="MJ38" s="26"/>
      <c r="MK38" s="26"/>
      <c r="ML38" s="26"/>
      <c r="MM38" s="26"/>
      <c r="MN38" s="26"/>
      <c r="MO38" s="26"/>
      <c r="MP38" s="26"/>
      <c r="MQ38" s="26"/>
      <c r="MR38" s="26"/>
      <c r="MS38" s="26"/>
      <c r="MT38" s="26"/>
      <c r="MU38" s="26"/>
      <c r="MV38" s="26"/>
      <c r="MW38" s="26"/>
      <c r="MX38" s="26"/>
      <c r="MY38" s="26"/>
      <c r="MZ38" s="26"/>
      <c r="NA38" s="26"/>
      <c r="NB38" s="26"/>
      <c r="NC38" s="26"/>
      <c r="ND38" s="26"/>
      <c r="NE38" s="26"/>
      <c r="NF38" s="26"/>
      <c r="NG38" s="26"/>
      <c r="NH38" s="26"/>
      <c r="NI38" s="26"/>
      <c r="NJ38" s="26"/>
      <c r="NK38" s="26"/>
      <c r="NL38" s="26"/>
      <c r="NM38" s="26"/>
      <c r="NN38" s="26"/>
      <c r="NO38" s="26"/>
      <c r="NP38" s="26"/>
      <c r="NQ38" s="26"/>
      <c r="NR38" s="26"/>
      <c r="NS38" s="26"/>
      <c r="NT38" s="31"/>
    </row>
    <row r="39" spans="1:384" s="7" customFormat="1" ht="18" customHeight="1" thickTop="1" thickBot="1" x14ac:dyDescent="0.3">
      <c r="A39" s="147" t="str">
        <f>IF(B39="","",IF(A38="",IF(MAX($A$16:A38)=0,1,ROUNDDOWN(MAX($A$16:A38)+1,0)),A38+0.01))</f>
        <v/>
      </c>
      <c r="B39" s="41"/>
      <c r="C39" s="41"/>
      <c r="D39" s="41"/>
      <c r="E39" s="41"/>
      <c r="F39" s="42"/>
      <c r="G39" s="43"/>
      <c r="H39" s="44"/>
      <c r="I39" s="38" t="str">
        <f t="shared" si="214"/>
        <v/>
      </c>
      <c r="J39" s="45"/>
      <c r="K39" s="46" t="str">
        <f t="shared" ca="1" si="215"/>
        <v/>
      </c>
      <c r="L39" s="24" t="str">
        <f t="shared" si="216"/>
        <v/>
      </c>
      <c r="M39" s="25" t="str">
        <f t="shared" si="217"/>
        <v/>
      </c>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c r="KP39" s="26"/>
      <c r="KQ39" s="26"/>
      <c r="KR39" s="26"/>
      <c r="KS39" s="26"/>
      <c r="KT39" s="26"/>
      <c r="KU39" s="26"/>
      <c r="KV39" s="26"/>
      <c r="KW39" s="26"/>
      <c r="KX39" s="26"/>
      <c r="KY39" s="26"/>
      <c r="KZ39" s="26"/>
      <c r="LA39" s="26"/>
      <c r="LB39" s="26"/>
      <c r="LC39" s="26"/>
      <c r="LD39" s="26"/>
      <c r="LE39" s="26"/>
      <c r="LF39" s="26"/>
      <c r="LG39" s="26"/>
      <c r="LH39" s="26"/>
      <c r="LI39" s="26"/>
      <c r="LJ39" s="26"/>
      <c r="LK39" s="26"/>
      <c r="LL39" s="26"/>
      <c r="LM39" s="26"/>
      <c r="LN39" s="26"/>
      <c r="LO39" s="26"/>
      <c r="LP39" s="26"/>
      <c r="LQ39" s="26"/>
      <c r="LR39" s="26"/>
      <c r="LS39" s="26"/>
      <c r="LT39" s="26"/>
      <c r="LU39" s="26"/>
      <c r="LV39" s="26"/>
      <c r="LW39" s="26"/>
      <c r="LX39" s="26"/>
      <c r="LY39" s="26"/>
      <c r="LZ39" s="26"/>
      <c r="MA39" s="26"/>
      <c r="MB39" s="26"/>
      <c r="MC39" s="26"/>
      <c r="MD39" s="26"/>
      <c r="ME39" s="26"/>
      <c r="MF39" s="26"/>
      <c r="MG39" s="26"/>
      <c r="MH39" s="26"/>
      <c r="MI39" s="26"/>
      <c r="MJ39" s="26"/>
      <c r="MK39" s="26"/>
      <c r="ML39" s="26"/>
      <c r="MM39" s="26"/>
      <c r="MN39" s="26"/>
      <c r="MO39" s="26"/>
      <c r="MP39" s="26"/>
      <c r="MQ39" s="26"/>
      <c r="MR39" s="26"/>
      <c r="MS39" s="26"/>
      <c r="MT39" s="26"/>
      <c r="MU39" s="26"/>
      <c r="MV39" s="26"/>
      <c r="MW39" s="26"/>
      <c r="MX39" s="26"/>
      <c r="MY39" s="26"/>
      <c r="MZ39" s="26"/>
      <c r="NA39" s="26"/>
      <c r="NB39" s="26"/>
      <c r="NC39" s="26"/>
      <c r="ND39" s="26"/>
      <c r="NE39" s="26"/>
      <c r="NF39" s="26"/>
      <c r="NG39" s="26"/>
      <c r="NH39" s="26"/>
      <c r="NI39" s="26"/>
      <c r="NJ39" s="26"/>
      <c r="NK39" s="26"/>
      <c r="NL39" s="26"/>
      <c r="NM39" s="26"/>
      <c r="NN39" s="26"/>
      <c r="NO39" s="26"/>
      <c r="NP39" s="26"/>
      <c r="NQ39" s="26"/>
      <c r="NR39" s="26"/>
      <c r="NS39" s="26"/>
      <c r="NT39" s="31"/>
    </row>
    <row r="40" spans="1:384" s="7" customFormat="1" ht="18" customHeight="1" thickTop="1" thickBot="1" x14ac:dyDescent="0.3">
      <c r="A40" s="147" t="str">
        <f>IF(B40="","",IF(A39="",IF(MAX($A$16:A39)=0,1,ROUNDDOWN(MAX($A$16:A39)+1,0)),A39+0.01))</f>
        <v/>
      </c>
      <c r="B40" s="41"/>
      <c r="C40" s="41"/>
      <c r="D40" s="41"/>
      <c r="E40" s="41"/>
      <c r="F40" s="42"/>
      <c r="G40" s="43"/>
      <c r="H40" s="44"/>
      <c r="I40" s="38" t="str">
        <f t="shared" si="214"/>
        <v/>
      </c>
      <c r="J40" s="45"/>
      <c r="K40" s="46" t="str">
        <f t="shared" ca="1" si="215"/>
        <v/>
      </c>
      <c r="L40" s="24" t="str">
        <f t="shared" si="216"/>
        <v/>
      </c>
      <c r="M40" s="25" t="str">
        <f t="shared" si="217"/>
        <v/>
      </c>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26"/>
      <c r="JH40" s="26"/>
      <c r="JI40" s="26"/>
      <c r="JJ40" s="26"/>
      <c r="JK40" s="26"/>
      <c r="JL40" s="26"/>
      <c r="JM40" s="26"/>
      <c r="JN40" s="26"/>
      <c r="JO40" s="26"/>
      <c r="JP40" s="26"/>
      <c r="JQ40" s="26"/>
      <c r="JR40" s="26"/>
      <c r="JS40" s="26"/>
      <c r="JT40" s="26"/>
      <c r="JU40" s="26"/>
      <c r="JV40" s="26"/>
      <c r="JW40" s="26"/>
      <c r="JX40" s="26"/>
      <c r="JY40" s="26"/>
      <c r="JZ40" s="26"/>
      <c r="KA40" s="26"/>
      <c r="KB40" s="26"/>
      <c r="KC40" s="26"/>
      <c r="KD40" s="26"/>
      <c r="KE40" s="26"/>
      <c r="KF40" s="26"/>
      <c r="KG40" s="26"/>
      <c r="KH40" s="26"/>
      <c r="KI40" s="26"/>
      <c r="KJ40" s="26"/>
      <c r="KK40" s="26"/>
      <c r="KL40" s="26"/>
      <c r="KM40" s="26"/>
      <c r="KN40" s="26"/>
      <c r="KO40" s="26"/>
      <c r="KP40" s="26"/>
      <c r="KQ40" s="26"/>
      <c r="KR40" s="26"/>
      <c r="KS40" s="26"/>
      <c r="KT40" s="26"/>
      <c r="KU40" s="26"/>
      <c r="KV40" s="26"/>
      <c r="KW40" s="26"/>
      <c r="KX40" s="26"/>
      <c r="KY40" s="26"/>
      <c r="KZ40" s="26"/>
      <c r="LA40" s="26"/>
      <c r="LB40" s="26"/>
      <c r="LC40" s="26"/>
      <c r="LD40" s="26"/>
      <c r="LE40" s="26"/>
      <c r="LF40" s="26"/>
      <c r="LG40" s="26"/>
      <c r="LH40" s="26"/>
      <c r="LI40" s="26"/>
      <c r="LJ40" s="26"/>
      <c r="LK40" s="26"/>
      <c r="LL40" s="26"/>
      <c r="LM40" s="26"/>
      <c r="LN40" s="26"/>
      <c r="LO40" s="26"/>
      <c r="LP40" s="26"/>
      <c r="LQ40" s="26"/>
      <c r="LR40" s="26"/>
      <c r="LS40" s="26"/>
      <c r="LT40" s="26"/>
      <c r="LU40" s="26"/>
      <c r="LV40" s="26"/>
      <c r="LW40" s="26"/>
      <c r="LX40" s="26"/>
      <c r="LY40" s="26"/>
      <c r="LZ40" s="26"/>
      <c r="MA40" s="26"/>
      <c r="MB40" s="26"/>
      <c r="MC40" s="26"/>
      <c r="MD40" s="26"/>
      <c r="ME40" s="26"/>
      <c r="MF40" s="26"/>
      <c r="MG40" s="26"/>
      <c r="MH40" s="26"/>
      <c r="MI40" s="26"/>
      <c r="MJ40" s="26"/>
      <c r="MK40" s="26"/>
      <c r="ML40" s="26"/>
      <c r="MM40" s="26"/>
      <c r="MN40" s="26"/>
      <c r="MO40" s="26"/>
      <c r="MP40" s="26"/>
      <c r="MQ40" s="26"/>
      <c r="MR40" s="26"/>
      <c r="MS40" s="26"/>
      <c r="MT40" s="26"/>
      <c r="MU40" s="26"/>
      <c r="MV40" s="26"/>
      <c r="MW40" s="26"/>
      <c r="MX40" s="26"/>
      <c r="MY40" s="26"/>
      <c r="MZ40" s="26"/>
      <c r="NA40" s="26"/>
      <c r="NB40" s="26"/>
      <c r="NC40" s="26"/>
      <c r="ND40" s="26"/>
      <c r="NE40" s="26"/>
      <c r="NF40" s="26"/>
      <c r="NG40" s="26"/>
      <c r="NH40" s="26"/>
      <c r="NI40" s="26"/>
      <c r="NJ40" s="26"/>
      <c r="NK40" s="26"/>
      <c r="NL40" s="26"/>
      <c r="NM40" s="26"/>
      <c r="NN40" s="26"/>
      <c r="NO40" s="26"/>
      <c r="NP40" s="26"/>
      <c r="NQ40" s="26"/>
      <c r="NR40" s="26"/>
      <c r="NS40" s="26"/>
      <c r="NT40" s="31"/>
    </row>
    <row r="41" spans="1:384" s="7" customFormat="1" ht="18" customHeight="1" thickTop="1" thickBot="1" x14ac:dyDescent="0.3">
      <c r="A41" s="147" t="str">
        <f>IF(B41="","",IF(A40="",IF(MAX($A$16:A40)=0,1,ROUNDDOWN(MAX($A$16:A40)+1,0)),A40+0.01))</f>
        <v/>
      </c>
      <c r="B41" s="41"/>
      <c r="C41" s="41"/>
      <c r="D41" s="41"/>
      <c r="E41" s="41"/>
      <c r="F41" s="42"/>
      <c r="G41" s="43"/>
      <c r="H41" s="44"/>
      <c r="I41" s="38" t="str">
        <f t="shared" si="214"/>
        <v/>
      </c>
      <c r="J41" s="45"/>
      <c r="K41" s="46" t="str">
        <f t="shared" ca="1" si="215"/>
        <v/>
      </c>
      <c r="L41" s="24" t="str">
        <f t="shared" si="216"/>
        <v/>
      </c>
      <c r="M41" s="25" t="str">
        <f t="shared" si="217"/>
        <v/>
      </c>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c r="KP41" s="26"/>
      <c r="KQ41" s="26"/>
      <c r="KR41" s="26"/>
      <c r="KS41" s="26"/>
      <c r="KT41" s="26"/>
      <c r="KU41" s="26"/>
      <c r="KV41" s="26"/>
      <c r="KW41" s="26"/>
      <c r="KX41" s="26"/>
      <c r="KY41" s="26"/>
      <c r="KZ41" s="26"/>
      <c r="LA41" s="26"/>
      <c r="LB41" s="26"/>
      <c r="LC41" s="26"/>
      <c r="LD41" s="26"/>
      <c r="LE41" s="26"/>
      <c r="LF41" s="26"/>
      <c r="LG41" s="26"/>
      <c r="LH41" s="26"/>
      <c r="LI41" s="26"/>
      <c r="LJ41" s="26"/>
      <c r="LK41" s="26"/>
      <c r="LL41" s="26"/>
      <c r="LM41" s="26"/>
      <c r="LN41" s="26"/>
      <c r="LO41" s="26"/>
      <c r="LP41" s="26"/>
      <c r="LQ41" s="26"/>
      <c r="LR41" s="26"/>
      <c r="LS41" s="26"/>
      <c r="LT41" s="26"/>
      <c r="LU41" s="26"/>
      <c r="LV41" s="26"/>
      <c r="LW41" s="26"/>
      <c r="LX41" s="26"/>
      <c r="LY41" s="26"/>
      <c r="LZ41" s="26"/>
      <c r="MA41" s="26"/>
      <c r="MB41" s="26"/>
      <c r="MC41" s="26"/>
      <c r="MD41" s="26"/>
      <c r="ME41" s="26"/>
      <c r="MF41" s="26"/>
      <c r="MG41" s="26"/>
      <c r="MH41" s="26"/>
      <c r="MI41" s="26"/>
      <c r="MJ41" s="26"/>
      <c r="MK41" s="26"/>
      <c r="ML41" s="26"/>
      <c r="MM41" s="26"/>
      <c r="MN41" s="26"/>
      <c r="MO41" s="26"/>
      <c r="MP41" s="26"/>
      <c r="MQ41" s="26"/>
      <c r="MR41" s="26"/>
      <c r="MS41" s="26"/>
      <c r="MT41" s="26"/>
      <c r="MU41" s="26"/>
      <c r="MV41" s="26"/>
      <c r="MW41" s="26"/>
      <c r="MX41" s="26"/>
      <c r="MY41" s="26"/>
      <c r="MZ41" s="26"/>
      <c r="NA41" s="26"/>
      <c r="NB41" s="26"/>
      <c r="NC41" s="26"/>
      <c r="ND41" s="26"/>
      <c r="NE41" s="26"/>
      <c r="NF41" s="26"/>
      <c r="NG41" s="26"/>
      <c r="NH41" s="26"/>
      <c r="NI41" s="26"/>
      <c r="NJ41" s="26"/>
      <c r="NK41" s="26"/>
      <c r="NL41" s="26"/>
      <c r="NM41" s="26"/>
      <c r="NN41" s="26"/>
      <c r="NO41" s="26"/>
      <c r="NP41" s="26"/>
      <c r="NQ41" s="26"/>
      <c r="NR41" s="26"/>
      <c r="NS41" s="26"/>
      <c r="NT41" s="31"/>
    </row>
    <row r="42" spans="1:384" s="7" customFormat="1" ht="18" customHeight="1" thickTop="1" thickBot="1" x14ac:dyDescent="0.3">
      <c r="A42" s="147" t="str">
        <f>IF(B42="","",IF(A41="",IF(MAX($A$16:A41)=0,1,ROUNDDOWN(MAX($A$16:A41)+1,0)),A41+0.01))</f>
        <v/>
      </c>
      <c r="B42" s="41"/>
      <c r="C42" s="41"/>
      <c r="D42" s="41"/>
      <c r="E42" s="41"/>
      <c r="F42" s="42"/>
      <c r="G42" s="43"/>
      <c r="H42" s="44"/>
      <c r="I42" s="38" t="str">
        <f t="shared" si="214"/>
        <v/>
      </c>
      <c r="J42" s="45"/>
      <c r="K42" s="46" t="str">
        <f t="shared" ca="1" si="215"/>
        <v/>
      </c>
      <c r="L42" s="24" t="str">
        <f t="shared" si="216"/>
        <v/>
      </c>
      <c r="M42" s="25" t="str">
        <f t="shared" si="217"/>
        <v/>
      </c>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31"/>
    </row>
    <row r="43" spans="1:384" s="7" customFormat="1" ht="18" customHeight="1" thickTop="1" thickBot="1" x14ac:dyDescent="0.3">
      <c r="A43" s="147" t="str">
        <f>IF(B43="","",IF(A42="",IF(MAX($A$16:A42)=0,1,ROUNDDOWN(MAX($A$16:A42)+1,0)),A42+0.01))</f>
        <v/>
      </c>
      <c r="B43" s="41"/>
      <c r="C43" s="41"/>
      <c r="D43" s="41"/>
      <c r="E43" s="41"/>
      <c r="F43" s="42"/>
      <c r="G43" s="43"/>
      <c r="H43" s="44"/>
      <c r="I43" s="38" t="str">
        <f t="shared" si="214"/>
        <v/>
      </c>
      <c r="J43" s="45"/>
      <c r="K43" s="46" t="str">
        <f t="shared" ca="1" si="215"/>
        <v/>
      </c>
      <c r="L43" s="24" t="str">
        <f t="shared" si="216"/>
        <v/>
      </c>
      <c r="M43" s="25" t="str">
        <f t="shared" si="217"/>
        <v/>
      </c>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c r="KP43" s="26"/>
      <c r="KQ43" s="26"/>
      <c r="KR43" s="26"/>
      <c r="KS43" s="26"/>
      <c r="KT43" s="26"/>
      <c r="KU43" s="26"/>
      <c r="KV43" s="26"/>
      <c r="KW43" s="26"/>
      <c r="KX43" s="26"/>
      <c r="KY43" s="26"/>
      <c r="KZ43" s="26"/>
      <c r="LA43" s="26"/>
      <c r="LB43" s="26"/>
      <c r="LC43" s="26"/>
      <c r="LD43" s="26"/>
      <c r="LE43" s="26"/>
      <c r="LF43" s="26"/>
      <c r="LG43" s="26"/>
      <c r="LH43" s="26"/>
      <c r="LI43" s="26"/>
      <c r="LJ43" s="26"/>
      <c r="LK43" s="26"/>
      <c r="LL43" s="26"/>
      <c r="LM43" s="26"/>
      <c r="LN43" s="26"/>
      <c r="LO43" s="26"/>
      <c r="LP43" s="26"/>
      <c r="LQ43" s="26"/>
      <c r="LR43" s="26"/>
      <c r="LS43" s="26"/>
      <c r="LT43" s="26"/>
      <c r="LU43" s="26"/>
      <c r="LV43" s="26"/>
      <c r="LW43" s="26"/>
      <c r="LX43" s="26"/>
      <c r="LY43" s="26"/>
      <c r="LZ43" s="26"/>
      <c r="MA43" s="26"/>
      <c r="MB43" s="26"/>
      <c r="MC43" s="26"/>
      <c r="MD43" s="26"/>
      <c r="ME43" s="26"/>
      <c r="MF43" s="26"/>
      <c r="MG43" s="26"/>
      <c r="MH43" s="26"/>
      <c r="MI43" s="26"/>
      <c r="MJ43" s="26"/>
      <c r="MK43" s="26"/>
      <c r="ML43" s="26"/>
      <c r="MM43" s="26"/>
      <c r="MN43" s="26"/>
      <c r="MO43" s="26"/>
      <c r="MP43" s="26"/>
      <c r="MQ43" s="26"/>
      <c r="MR43" s="26"/>
      <c r="MS43" s="26"/>
      <c r="MT43" s="26"/>
      <c r="MU43" s="26"/>
      <c r="MV43" s="26"/>
      <c r="MW43" s="26"/>
      <c r="MX43" s="26"/>
      <c r="MY43" s="26"/>
      <c r="MZ43" s="26"/>
      <c r="NA43" s="26"/>
      <c r="NB43" s="26"/>
      <c r="NC43" s="26"/>
      <c r="ND43" s="26"/>
      <c r="NE43" s="26"/>
      <c r="NF43" s="26"/>
      <c r="NG43" s="26"/>
      <c r="NH43" s="26"/>
      <c r="NI43" s="26"/>
      <c r="NJ43" s="26"/>
      <c r="NK43" s="26"/>
      <c r="NL43" s="26"/>
      <c r="NM43" s="26"/>
      <c r="NN43" s="26"/>
      <c r="NO43" s="26"/>
      <c r="NP43" s="26"/>
      <c r="NQ43" s="26"/>
      <c r="NR43" s="26"/>
      <c r="NS43" s="26"/>
      <c r="NT43" s="31"/>
    </row>
    <row r="44" spans="1:384" s="7" customFormat="1" ht="18" customHeight="1" thickTop="1" thickBot="1" x14ac:dyDescent="0.3">
      <c r="A44" s="147" t="str">
        <f>IF(B44="","",IF(A43="",IF(MAX($A$16:A43)=0,1,ROUNDDOWN(MAX($A$16:A43)+1,0)),A43+0.01))</f>
        <v/>
      </c>
      <c r="B44" s="41"/>
      <c r="C44" s="41"/>
      <c r="D44" s="41"/>
      <c r="E44" s="41"/>
      <c r="F44" s="42"/>
      <c r="G44" s="43"/>
      <c r="H44" s="44"/>
      <c r="I44" s="38" t="str">
        <f t="shared" si="214"/>
        <v/>
      </c>
      <c r="J44" s="45"/>
      <c r="K44" s="46" t="str">
        <f t="shared" ca="1" si="215"/>
        <v/>
      </c>
      <c r="L44" s="24" t="str">
        <f t="shared" si="216"/>
        <v/>
      </c>
      <c r="M44" s="25" t="str">
        <f t="shared" si="217"/>
        <v/>
      </c>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c r="LN44" s="26"/>
      <c r="LO44" s="26"/>
      <c r="LP44" s="26"/>
      <c r="LQ44" s="26"/>
      <c r="LR44" s="26"/>
      <c r="LS44" s="26"/>
      <c r="LT44" s="26"/>
      <c r="LU44" s="26"/>
      <c r="LV44" s="26"/>
      <c r="LW44" s="26"/>
      <c r="LX44" s="26"/>
      <c r="LY44" s="26"/>
      <c r="LZ44" s="26"/>
      <c r="MA44" s="26"/>
      <c r="MB44" s="26"/>
      <c r="MC44" s="26"/>
      <c r="MD44" s="26"/>
      <c r="ME44" s="26"/>
      <c r="MF44" s="26"/>
      <c r="MG44" s="26"/>
      <c r="MH44" s="26"/>
      <c r="MI44" s="26"/>
      <c r="MJ44" s="26"/>
      <c r="MK44" s="26"/>
      <c r="ML44" s="26"/>
      <c r="MM44" s="26"/>
      <c r="MN44" s="26"/>
      <c r="MO44" s="26"/>
      <c r="MP44" s="26"/>
      <c r="MQ44" s="26"/>
      <c r="MR44" s="26"/>
      <c r="MS44" s="26"/>
      <c r="MT44" s="26"/>
      <c r="MU44" s="26"/>
      <c r="MV44" s="26"/>
      <c r="MW44" s="26"/>
      <c r="MX44" s="26"/>
      <c r="MY44" s="26"/>
      <c r="MZ44" s="26"/>
      <c r="NA44" s="26"/>
      <c r="NB44" s="26"/>
      <c r="NC44" s="26"/>
      <c r="ND44" s="26"/>
      <c r="NE44" s="26"/>
      <c r="NF44" s="26"/>
      <c r="NG44" s="26"/>
      <c r="NH44" s="26"/>
      <c r="NI44" s="26"/>
      <c r="NJ44" s="26"/>
      <c r="NK44" s="26"/>
      <c r="NL44" s="26"/>
      <c r="NM44" s="26"/>
      <c r="NN44" s="26"/>
      <c r="NO44" s="26"/>
      <c r="NP44" s="26"/>
      <c r="NQ44" s="26"/>
      <c r="NR44" s="26"/>
      <c r="NS44" s="26"/>
      <c r="NT44" s="31"/>
    </row>
    <row r="45" spans="1:384" s="7" customFormat="1" ht="18" customHeight="1" thickTop="1" thickBot="1" x14ac:dyDescent="0.3">
      <c r="A45" s="147" t="str">
        <f>IF(B45="","",IF(A44="",IF(MAX($A$16:A44)=0,1,ROUNDDOWN(MAX($A$16:A44)+1,0)),A44+0.01))</f>
        <v/>
      </c>
      <c r="B45" s="41"/>
      <c r="C45" s="41"/>
      <c r="D45" s="41"/>
      <c r="E45" s="41"/>
      <c r="F45" s="42"/>
      <c r="G45" s="43"/>
      <c r="H45" s="44"/>
      <c r="I45" s="38" t="str">
        <f t="shared" si="214"/>
        <v/>
      </c>
      <c r="J45" s="45"/>
      <c r="K45" s="46" t="str">
        <f t="shared" ca="1" si="215"/>
        <v/>
      </c>
      <c r="L45" s="24" t="str">
        <f t="shared" si="216"/>
        <v/>
      </c>
      <c r="M45" s="25" t="str">
        <f t="shared" si="217"/>
        <v/>
      </c>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31"/>
    </row>
    <row r="46" spans="1:384" s="7" customFormat="1" ht="18" customHeight="1" thickTop="1" thickBot="1" x14ac:dyDescent="0.3">
      <c r="A46" s="147" t="str">
        <f>IF(B46="","",IF(A45="",IF(MAX($A$16:A45)=0,1,ROUNDDOWN(MAX($A$16:A45)+1,0)),A45+0.01))</f>
        <v/>
      </c>
      <c r="B46" s="41"/>
      <c r="C46" s="41"/>
      <c r="D46" s="41"/>
      <c r="E46" s="41"/>
      <c r="F46" s="42"/>
      <c r="G46" s="43"/>
      <c r="H46" s="44"/>
      <c r="I46" s="38" t="str">
        <f t="shared" si="214"/>
        <v/>
      </c>
      <c r="J46" s="45"/>
      <c r="K46" s="46" t="str">
        <f t="shared" ca="1" si="215"/>
        <v/>
      </c>
      <c r="L46" s="24" t="str">
        <f t="shared" si="216"/>
        <v/>
      </c>
      <c r="M46" s="25" t="str">
        <f t="shared" si="217"/>
        <v/>
      </c>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31"/>
    </row>
    <row r="47" spans="1:384" s="7" customFormat="1" ht="18" customHeight="1" thickTop="1" thickBot="1" x14ac:dyDescent="0.3">
      <c r="A47" s="147" t="str">
        <f>IF(B47="","",IF(A46="",IF(MAX($A$16:A46)=0,1,ROUNDDOWN(MAX($A$16:A46)+1,0)),A46+0.01))</f>
        <v/>
      </c>
      <c r="B47" s="41"/>
      <c r="C47" s="41"/>
      <c r="D47" s="41"/>
      <c r="E47" s="41"/>
      <c r="F47" s="42"/>
      <c r="G47" s="43"/>
      <c r="H47" s="44"/>
      <c r="I47" s="38" t="str">
        <f t="shared" si="214"/>
        <v/>
      </c>
      <c r="J47" s="45"/>
      <c r="K47" s="46" t="str">
        <f t="shared" ca="1" si="215"/>
        <v/>
      </c>
      <c r="L47" s="24" t="str">
        <f t="shared" si="216"/>
        <v/>
      </c>
      <c r="M47" s="25" t="str">
        <f t="shared" si="217"/>
        <v/>
      </c>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31"/>
    </row>
    <row r="48" spans="1:384" s="7" customFormat="1" ht="18" customHeight="1" thickTop="1" thickBot="1" x14ac:dyDescent="0.3">
      <c r="A48" s="147" t="str">
        <f>IF(B48="","",IF(A47="",IF(MAX($A$16:A47)=0,1,ROUNDDOWN(MAX($A$16:A47)+1,0)),A47+0.01))</f>
        <v/>
      </c>
      <c r="B48" s="41"/>
      <c r="C48" s="41"/>
      <c r="D48" s="41"/>
      <c r="E48" s="41"/>
      <c r="F48" s="42"/>
      <c r="G48" s="43"/>
      <c r="H48" s="44"/>
      <c r="I48" s="38" t="str">
        <f t="shared" si="214"/>
        <v/>
      </c>
      <c r="J48" s="45"/>
      <c r="K48" s="46" t="str">
        <f t="shared" ca="1" si="215"/>
        <v/>
      </c>
      <c r="L48" s="24" t="str">
        <f t="shared" si="216"/>
        <v/>
      </c>
      <c r="M48" s="25" t="str">
        <f t="shared" si="217"/>
        <v/>
      </c>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31"/>
    </row>
    <row r="49" spans="1:384" s="7" customFormat="1" ht="18" customHeight="1" thickTop="1" thickBot="1" x14ac:dyDescent="0.3">
      <c r="A49" s="147" t="str">
        <f>IF(B49="","",IF(A48="",IF(MAX($A$16:A48)=0,1,ROUNDDOWN(MAX($A$16:A48)+1,0)),A48+0.01))</f>
        <v/>
      </c>
      <c r="B49" s="41"/>
      <c r="C49" s="41"/>
      <c r="D49" s="41"/>
      <c r="E49" s="41"/>
      <c r="F49" s="42"/>
      <c r="G49" s="43"/>
      <c r="H49" s="44"/>
      <c r="I49" s="38" t="str">
        <f t="shared" si="214"/>
        <v/>
      </c>
      <c r="J49" s="45"/>
      <c r="K49" s="46" t="str">
        <f t="shared" ca="1" si="215"/>
        <v/>
      </c>
      <c r="L49" s="24" t="str">
        <f t="shared" si="216"/>
        <v/>
      </c>
      <c r="M49" s="25" t="str">
        <f t="shared" si="217"/>
        <v/>
      </c>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26"/>
      <c r="JH49" s="26"/>
      <c r="JI49" s="26"/>
      <c r="JJ49" s="26"/>
      <c r="JK49" s="26"/>
      <c r="JL49" s="26"/>
      <c r="JM49" s="26"/>
      <c r="JN49" s="26"/>
      <c r="JO49" s="26"/>
      <c r="JP49" s="26"/>
      <c r="JQ49" s="26"/>
      <c r="JR49" s="26"/>
      <c r="JS49" s="26"/>
      <c r="JT49" s="26"/>
      <c r="JU49" s="26"/>
      <c r="JV49" s="26"/>
      <c r="JW49" s="26"/>
      <c r="JX49" s="26"/>
      <c r="JY49" s="26"/>
      <c r="JZ49" s="26"/>
      <c r="KA49" s="26"/>
      <c r="KB49" s="26"/>
      <c r="KC49" s="26"/>
      <c r="KD49" s="26"/>
      <c r="KE49" s="26"/>
      <c r="KF49" s="26"/>
      <c r="KG49" s="26"/>
      <c r="KH49" s="26"/>
      <c r="KI49" s="26"/>
      <c r="KJ49" s="26"/>
      <c r="KK49" s="26"/>
      <c r="KL49" s="26"/>
      <c r="KM49" s="26"/>
      <c r="KN49" s="26"/>
      <c r="KO49" s="26"/>
      <c r="KP49" s="26"/>
      <c r="KQ49" s="26"/>
      <c r="KR49" s="26"/>
      <c r="KS49" s="26"/>
      <c r="KT49" s="26"/>
      <c r="KU49" s="26"/>
      <c r="KV49" s="26"/>
      <c r="KW49" s="26"/>
      <c r="KX49" s="26"/>
      <c r="KY49" s="26"/>
      <c r="KZ49" s="26"/>
      <c r="LA49" s="26"/>
      <c r="LB49" s="26"/>
      <c r="LC49" s="26"/>
      <c r="LD49" s="26"/>
      <c r="LE49" s="26"/>
      <c r="LF49" s="26"/>
      <c r="LG49" s="26"/>
      <c r="LH49" s="26"/>
      <c r="LI49" s="26"/>
      <c r="LJ49" s="26"/>
      <c r="LK49" s="26"/>
      <c r="LL49" s="26"/>
      <c r="LM49" s="26"/>
      <c r="LN49" s="26"/>
      <c r="LO49" s="26"/>
      <c r="LP49" s="26"/>
      <c r="LQ49" s="26"/>
      <c r="LR49" s="26"/>
      <c r="LS49" s="26"/>
      <c r="LT49" s="26"/>
      <c r="LU49" s="26"/>
      <c r="LV49" s="26"/>
      <c r="LW49" s="26"/>
      <c r="LX49" s="26"/>
      <c r="LY49" s="26"/>
      <c r="LZ49" s="26"/>
      <c r="MA49" s="26"/>
      <c r="MB49" s="26"/>
      <c r="MC49" s="26"/>
      <c r="MD49" s="26"/>
      <c r="ME49" s="26"/>
      <c r="MF49" s="26"/>
      <c r="MG49" s="26"/>
      <c r="MH49" s="26"/>
      <c r="MI49" s="26"/>
      <c r="MJ49" s="26"/>
      <c r="MK49" s="26"/>
      <c r="ML49" s="26"/>
      <c r="MM49" s="26"/>
      <c r="MN49" s="26"/>
      <c r="MO49" s="26"/>
      <c r="MP49" s="26"/>
      <c r="MQ49" s="26"/>
      <c r="MR49" s="26"/>
      <c r="MS49" s="26"/>
      <c r="MT49" s="26"/>
      <c r="MU49" s="26"/>
      <c r="MV49" s="26"/>
      <c r="MW49" s="26"/>
      <c r="MX49" s="26"/>
      <c r="MY49" s="26"/>
      <c r="MZ49" s="26"/>
      <c r="NA49" s="26"/>
      <c r="NB49" s="26"/>
      <c r="NC49" s="26"/>
      <c r="ND49" s="26"/>
      <c r="NE49" s="26"/>
      <c r="NF49" s="26"/>
      <c r="NG49" s="26"/>
      <c r="NH49" s="26"/>
      <c r="NI49" s="26"/>
      <c r="NJ49" s="26"/>
      <c r="NK49" s="26"/>
      <c r="NL49" s="26"/>
      <c r="NM49" s="26"/>
      <c r="NN49" s="26"/>
      <c r="NO49" s="26"/>
      <c r="NP49" s="26"/>
      <c r="NQ49" s="26"/>
      <c r="NR49" s="26"/>
      <c r="NS49" s="26"/>
      <c r="NT49" s="31"/>
    </row>
    <row r="50" spans="1:384" s="7" customFormat="1" ht="18" customHeight="1" thickTop="1" thickBot="1" x14ac:dyDescent="0.3">
      <c r="A50" s="147" t="str">
        <f>IF(B50="","",IF(A49="",IF(MAX($A$16:A49)=0,1,ROUNDDOWN(MAX($A$16:A49)+1,0)),A49+0.01))</f>
        <v/>
      </c>
      <c r="B50" s="41"/>
      <c r="C50" s="41"/>
      <c r="D50" s="41"/>
      <c r="E50" s="41"/>
      <c r="F50" s="42"/>
      <c r="G50" s="43"/>
      <c r="H50" s="44"/>
      <c r="I50" s="38" t="str">
        <f t="shared" si="214"/>
        <v/>
      </c>
      <c r="J50" s="45"/>
      <c r="K50" s="46" t="str">
        <f t="shared" ca="1" si="215"/>
        <v/>
      </c>
      <c r="L50" s="24" t="str">
        <f t="shared" si="216"/>
        <v/>
      </c>
      <c r="M50" s="25" t="str">
        <f t="shared" si="217"/>
        <v/>
      </c>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31"/>
    </row>
    <row r="51" spans="1:384" s="7" customFormat="1" ht="18" customHeight="1" thickTop="1" thickBot="1" x14ac:dyDescent="0.3">
      <c r="A51" s="147" t="str">
        <f>IF(B51="","",IF(A50="",IF(MAX($A$16:A50)=0,1,ROUNDDOWN(MAX($A$16:A50)+1,0)),A50+0.01))</f>
        <v/>
      </c>
      <c r="B51" s="41"/>
      <c r="C51" s="41"/>
      <c r="D51" s="41"/>
      <c r="E51" s="41"/>
      <c r="F51" s="42"/>
      <c r="G51" s="43"/>
      <c r="H51" s="44"/>
      <c r="I51" s="38" t="str">
        <f t="shared" si="214"/>
        <v/>
      </c>
      <c r="J51" s="45"/>
      <c r="K51" s="46" t="str">
        <f t="shared" ca="1" si="215"/>
        <v/>
      </c>
      <c r="L51" s="24" t="str">
        <f t="shared" si="216"/>
        <v/>
      </c>
      <c r="M51" s="25" t="str">
        <f t="shared" si="217"/>
        <v/>
      </c>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26"/>
      <c r="JH51" s="26"/>
      <c r="JI51" s="26"/>
      <c r="JJ51" s="26"/>
      <c r="JK51" s="26"/>
      <c r="JL51" s="26"/>
      <c r="JM51" s="26"/>
      <c r="JN51" s="26"/>
      <c r="JO51" s="26"/>
      <c r="JP51" s="26"/>
      <c r="JQ51" s="26"/>
      <c r="JR51" s="26"/>
      <c r="JS51" s="26"/>
      <c r="JT51" s="26"/>
      <c r="JU51" s="26"/>
      <c r="JV51" s="26"/>
      <c r="JW51" s="26"/>
      <c r="JX51" s="26"/>
      <c r="JY51" s="26"/>
      <c r="JZ51" s="26"/>
      <c r="KA51" s="26"/>
      <c r="KB51" s="26"/>
      <c r="KC51" s="26"/>
      <c r="KD51" s="26"/>
      <c r="KE51" s="26"/>
      <c r="KF51" s="26"/>
      <c r="KG51" s="26"/>
      <c r="KH51" s="26"/>
      <c r="KI51" s="26"/>
      <c r="KJ51" s="26"/>
      <c r="KK51" s="26"/>
      <c r="KL51" s="26"/>
      <c r="KM51" s="26"/>
      <c r="KN51" s="26"/>
      <c r="KO51" s="26"/>
      <c r="KP51" s="26"/>
      <c r="KQ51" s="26"/>
      <c r="KR51" s="26"/>
      <c r="KS51" s="26"/>
      <c r="KT51" s="26"/>
      <c r="KU51" s="26"/>
      <c r="KV51" s="26"/>
      <c r="KW51" s="26"/>
      <c r="KX51" s="26"/>
      <c r="KY51" s="26"/>
      <c r="KZ51" s="26"/>
      <c r="LA51" s="26"/>
      <c r="LB51" s="26"/>
      <c r="LC51" s="26"/>
      <c r="LD51" s="26"/>
      <c r="LE51" s="26"/>
      <c r="LF51" s="26"/>
      <c r="LG51" s="26"/>
      <c r="LH51" s="26"/>
      <c r="LI51" s="26"/>
      <c r="LJ51" s="26"/>
      <c r="LK51" s="26"/>
      <c r="LL51" s="26"/>
      <c r="LM51" s="26"/>
      <c r="LN51" s="26"/>
      <c r="LO51" s="26"/>
      <c r="LP51" s="26"/>
      <c r="LQ51" s="26"/>
      <c r="LR51" s="26"/>
      <c r="LS51" s="26"/>
      <c r="LT51" s="26"/>
      <c r="LU51" s="26"/>
      <c r="LV51" s="26"/>
      <c r="LW51" s="26"/>
      <c r="LX51" s="26"/>
      <c r="LY51" s="26"/>
      <c r="LZ51" s="26"/>
      <c r="MA51" s="26"/>
      <c r="MB51" s="26"/>
      <c r="MC51" s="26"/>
      <c r="MD51" s="26"/>
      <c r="ME51" s="26"/>
      <c r="MF51" s="26"/>
      <c r="MG51" s="26"/>
      <c r="MH51" s="26"/>
      <c r="MI51" s="26"/>
      <c r="MJ51" s="26"/>
      <c r="MK51" s="26"/>
      <c r="ML51" s="26"/>
      <c r="MM51" s="26"/>
      <c r="MN51" s="26"/>
      <c r="MO51" s="26"/>
      <c r="MP51" s="26"/>
      <c r="MQ51" s="26"/>
      <c r="MR51" s="26"/>
      <c r="MS51" s="26"/>
      <c r="MT51" s="26"/>
      <c r="MU51" s="26"/>
      <c r="MV51" s="26"/>
      <c r="MW51" s="26"/>
      <c r="MX51" s="26"/>
      <c r="MY51" s="26"/>
      <c r="MZ51" s="26"/>
      <c r="NA51" s="26"/>
      <c r="NB51" s="26"/>
      <c r="NC51" s="26"/>
      <c r="ND51" s="26"/>
      <c r="NE51" s="26"/>
      <c r="NF51" s="26"/>
      <c r="NG51" s="26"/>
      <c r="NH51" s="26"/>
      <c r="NI51" s="26"/>
      <c r="NJ51" s="26"/>
      <c r="NK51" s="26"/>
      <c r="NL51" s="26"/>
      <c r="NM51" s="26"/>
      <c r="NN51" s="26"/>
      <c r="NO51" s="26"/>
      <c r="NP51" s="26"/>
      <c r="NQ51" s="26"/>
      <c r="NR51" s="26"/>
      <c r="NS51" s="26"/>
      <c r="NT51" s="31"/>
    </row>
    <row r="52" spans="1:384" s="7" customFormat="1" ht="18" customHeight="1" thickTop="1" thickBot="1" x14ac:dyDescent="0.3">
      <c r="A52" s="147" t="str">
        <f>IF(B52="","",IF(A51="",IF(MAX($A$16:A51)=0,1,ROUNDDOWN(MAX($A$16:A51)+1,0)),A51+0.01))</f>
        <v/>
      </c>
      <c r="B52" s="41"/>
      <c r="C52" s="41"/>
      <c r="D52" s="41"/>
      <c r="E52" s="41"/>
      <c r="F52" s="42"/>
      <c r="G52" s="43"/>
      <c r="H52" s="44"/>
      <c r="I52" s="38" t="str">
        <f t="shared" si="214"/>
        <v/>
      </c>
      <c r="J52" s="45"/>
      <c r="K52" s="46" t="str">
        <f t="shared" ca="1" si="215"/>
        <v/>
      </c>
      <c r="L52" s="24" t="str">
        <f t="shared" si="216"/>
        <v/>
      </c>
      <c r="M52" s="25" t="str">
        <f t="shared" si="217"/>
        <v/>
      </c>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c r="IW52" s="26"/>
      <c r="IX52" s="26"/>
      <c r="IY52" s="26"/>
      <c r="IZ52" s="26"/>
      <c r="JA52" s="26"/>
      <c r="JB52" s="26"/>
      <c r="JC52" s="26"/>
      <c r="JD52" s="26"/>
      <c r="JE52" s="26"/>
      <c r="JF52" s="26"/>
      <c r="JG52" s="26"/>
      <c r="JH52" s="26"/>
      <c r="JI52" s="26"/>
      <c r="JJ52" s="26"/>
      <c r="JK52" s="26"/>
      <c r="JL52" s="26"/>
      <c r="JM52" s="26"/>
      <c r="JN52" s="26"/>
      <c r="JO52" s="26"/>
      <c r="JP52" s="26"/>
      <c r="JQ52" s="26"/>
      <c r="JR52" s="26"/>
      <c r="JS52" s="26"/>
      <c r="JT52" s="26"/>
      <c r="JU52" s="26"/>
      <c r="JV52" s="26"/>
      <c r="JW52" s="26"/>
      <c r="JX52" s="26"/>
      <c r="JY52" s="26"/>
      <c r="JZ52" s="26"/>
      <c r="KA52" s="26"/>
      <c r="KB52" s="26"/>
      <c r="KC52" s="26"/>
      <c r="KD52" s="26"/>
      <c r="KE52" s="26"/>
      <c r="KF52" s="26"/>
      <c r="KG52" s="26"/>
      <c r="KH52" s="26"/>
      <c r="KI52" s="26"/>
      <c r="KJ52" s="26"/>
      <c r="KK52" s="26"/>
      <c r="KL52" s="26"/>
      <c r="KM52" s="26"/>
      <c r="KN52" s="26"/>
      <c r="KO52" s="26"/>
      <c r="KP52" s="26"/>
      <c r="KQ52" s="26"/>
      <c r="KR52" s="26"/>
      <c r="KS52" s="26"/>
      <c r="KT52" s="26"/>
      <c r="KU52" s="26"/>
      <c r="KV52" s="26"/>
      <c r="KW52" s="26"/>
      <c r="KX52" s="26"/>
      <c r="KY52" s="26"/>
      <c r="KZ52" s="26"/>
      <c r="LA52" s="26"/>
      <c r="LB52" s="26"/>
      <c r="LC52" s="26"/>
      <c r="LD52" s="26"/>
      <c r="LE52" s="26"/>
      <c r="LF52" s="26"/>
      <c r="LG52" s="26"/>
      <c r="LH52" s="26"/>
      <c r="LI52" s="26"/>
      <c r="LJ52" s="26"/>
      <c r="LK52" s="26"/>
      <c r="LL52" s="26"/>
      <c r="LM52" s="26"/>
      <c r="LN52" s="26"/>
      <c r="LO52" s="26"/>
      <c r="LP52" s="26"/>
      <c r="LQ52" s="26"/>
      <c r="LR52" s="26"/>
      <c r="LS52" s="26"/>
      <c r="LT52" s="26"/>
      <c r="LU52" s="26"/>
      <c r="LV52" s="26"/>
      <c r="LW52" s="26"/>
      <c r="LX52" s="26"/>
      <c r="LY52" s="26"/>
      <c r="LZ52" s="26"/>
      <c r="MA52" s="26"/>
      <c r="MB52" s="26"/>
      <c r="MC52" s="26"/>
      <c r="MD52" s="26"/>
      <c r="ME52" s="26"/>
      <c r="MF52" s="26"/>
      <c r="MG52" s="26"/>
      <c r="MH52" s="26"/>
      <c r="MI52" s="26"/>
      <c r="MJ52" s="26"/>
      <c r="MK52" s="26"/>
      <c r="ML52" s="26"/>
      <c r="MM52" s="26"/>
      <c r="MN52" s="26"/>
      <c r="MO52" s="26"/>
      <c r="MP52" s="26"/>
      <c r="MQ52" s="26"/>
      <c r="MR52" s="26"/>
      <c r="MS52" s="26"/>
      <c r="MT52" s="26"/>
      <c r="MU52" s="26"/>
      <c r="MV52" s="26"/>
      <c r="MW52" s="26"/>
      <c r="MX52" s="26"/>
      <c r="MY52" s="26"/>
      <c r="MZ52" s="26"/>
      <c r="NA52" s="26"/>
      <c r="NB52" s="26"/>
      <c r="NC52" s="26"/>
      <c r="ND52" s="26"/>
      <c r="NE52" s="26"/>
      <c r="NF52" s="26"/>
      <c r="NG52" s="26"/>
      <c r="NH52" s="26"/>
      <c r="NI52" s="26"/>
      <c r="NJ52" s="26"/>
      <c r="NK52" s="26"/>
      <c r="NL52" s="26"/>
      <c r="NM52" s="26"/>
      <c r="NN52" s="26"/>
      <c r="NO52" s="26"/>
      <c r="NP52" s="26"/>
      <c r="NQ52" s="26"/>
      <c r="NR52" s="26"/>
      <c r="NS52" s="26"/>
      <c r="NT52" s="31"/>
    </row>
    <row r="53" spans="1:384" s="7" customFormat="1" ht="1.1499999999999999" customHeight="1" thickTop="1" thickBot="1" x14ac:dyDescent="0.3">
      <c r="A53" s="149" t="str">
        <f>IF(B53="","",IF(A52="",IF(MAX($A$16:A52)=0,1,ROUNDDOWN(MAX($A$16:A52)+1,0)),A52+0.01))</f>
        <v/>
      </c>
      <c r="B53" s="226"/>
      <c r="C53" s="226"/>
      <c r="D53" s="226"/>
      <c r="E53" s="226"/>
      <c r="F53" s="227"/>
      <c r="G53" s="72"/>
      <c r="H53" s="73"/>
      <c r="I53" s="47" t="str">
        <f t="shared" ref="I53" si="218">IF(G53="","",IF(H53="M","",IF(H53="","",WORKDAY(G53,H53-1,Feiertage))))</f>
        <v/>
      </c>
      <c r="J53" s="228"/>
      <c r="K53" s="54" t="str">
        <f t="shared" ref="K53" ca="1" si="219">IF(G53="","",IF(H53="","",IF(J53=1,999,IF(H53="M",G53-TODAY(),M53-TODAY()))))</f>
        <v/>
      </c>
      <c r="L53" s="27" t="str">
        <f t="shared" ref="L53" si="220">IF(G53="","",IF(H53="M","",ROUND(J53*SUM(I53-G53+1),0)))</f>
        <v/>
      </c>
      <c r="M53" s="28" t="str">
        <f t="shared" ref="M53" si="221">IF(G53="","",IF(I53="","",G53+L53-1))</f>
        <v/>
      </c>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c r="IU53" s="29"/>
      <c r="IV53" s="29"/>
      <c r="IW53" s="29"/>
      <c r="IX53" s="29"/>
      <c r="IY53" s="29"/>
      <c r="IZ53" s="29"/>
      <c r="JA53" s="29"/>
      <c r="JB53" s="29"/>
      <c r="JC53" s="29"/>
      <c r="JD53" s="29"/>
      <c r="JE53" s="29"/>
      <c r="JF53" s="29"/>
      <c r="JG53" s="29"/>
      <c r="JH53" s="29"/>
      <c r="JI53" s="29"/>
      <c r="JJ53" s="29"/>
      <c r="JK53" s="29"/>
      <c r="JL53" s="29"/>
      <c r="JM53" s="29"/>
      <c r="JN53" s="29"/>
      <c r="JO53" s="29"/>
      <c r="JP53" s="29"/>
      <c r="JQ53" s="29"/>
      <c r="JR53" s="29"/>
      <c r="JS53" s="29"/>
      <c r="JT53" s="29"/>
      <c r="JU53" s="29"/>
      <c r="JV53" s="29"/>
      <c r="JW53" s="29"/>
      <c r="JX53" s="29"/>
      <c r="JY53" s="29"/>
      <c r="JZ53" s="29"/>
      <c r="KA53" s="29"/>
      <c r="KB53" s="29"/>
      <c r="KC53" s="29"/>
      <c r="KD53" s="29"/>
      <c r="KE53" s="29"/>
      <c r="KF53" s="29"/>
      <c r="KG53" s="29"/>
      <c r="KH53" s="29"/>
      <c r="KI53" s="29"/>
      <c r="KJ53" s="29"/>
      <c r="KK53" s="29"/>
      <c r="KL53" s="29"/>
      <c r="KM53" s="29"/>
      <c r="KN53" s="29"/>
      <c r="KO53" s="29"/>
      <c r="KP53" s="29"/>
      <c r="KQ53" s="29"/>
      <c r="KR53" s="29"/>
      <c r="KS53" s="29"/>
      <c r="KT53" s="29"/>
      <c r="KU53" s="29"/>
      <c r="KV53" s="29"/>
      <c r="KW53" s="29"/>
      <c r="KX53" s="29"/>
      <c r="KY53" s="29"/>
      <c r="KZ53" s="29"/>
      <c r="LA53" s="29"/>
      <c r="LB53" s="29"/>
      <c r="LC53" s="29"/>
      <c r="LD53" s="29"/>
      <c r="LE53" s="29"/>
      <c r="LF53" s="29"/>
      <c r="LG53" s="29"/>
      <c r="LH53" s="29"/>
      <c r="LI53" s="29"/>
      <c r="LJ53" s="29"/>
      <c r="LK53" s="29"/>
      <c r="LL53" s="29"/>
      <c r="LM53" s="29"/>
      <c r="LN53" s="29"/>
      <c r="LO53" s="29"/>
      <c r="LP53" s="29"/>
      <c r="LQ53" s="29"/>
      <c r="LR53" s="29"/>
      <c r="LS53" s="29"/>
      <c r="LT53" s="29"/>
      <c r="LU53" s="29"/>
      <c r="LV53" s="29"/>
      <c r="LW53" s="29"/>
      <c r="LX53" s="29"/>
      <c r="LY53" s="29"/>
      <c r="LZ53" s="29"/>
      <c r="MA53" s="29"/>
      <c r="MB53" s="29"/>
      <c r="MC53" s="29"/>
      <c r="MD53" s="29"/>
      <c r="ME53" s="29"/>
      <c r="MF53" s="29"/>
      <c r="MG53" s="29"/>
      <c r="MH53" s="29"/>
      <c r="MI53" s="29"/>
      <c r="MJ53" s="29"/>
      <c r="MK53" s="29"/>
      <c r="ML53" s="29"/>
      <c r="MM53" s="29"/>
      <c r="MN53" s="29"/>
      <c r="MO53" s="29"/>
      <c r="MP53" s="29"/>
      <c r="MQ53" s="29"/>
      <c r="MR53" s="29"/>
      <c r="MS53" s="29"/>
      <c r="MT53" s="29"/>
      <c r="MU53" s="29"/>
      <c r="MV53" s="29"/>
      <c r="MW53" s="29"/>
      <c r="MX53" s="29"/>
      <c r="MY53" s="29"/>
      <c r="MZ53" s="29"/>
      <c r="NA53" s="29"/>
      <c r="NB53" s="29"/>
      <c r="NC53" s="29"/>
      <c r="ND53" s="29"/>
      <c r="NE53" s="29"/>
      <c r="NF53" s="29"/>
      <c r="NG53" s="29"/>
      <c r="NH53" s="29"/>
      <c r="NI53" s="29"/>
      <c r="NJ53" s="29"/>
      <c r="NK53" s="29"/>
      <c r="NL53" s="29"/>
      <c r="NM53" s="29"/>
      <c r="NN53" s="29"/>
      <c r="NO53" s="29"/>
      <c r="NP53" s="29"/>
      <c r="NQ53" s="29"/>
      <c r="NR53" s="29"/>
      <c r="NS53" s="29"/>
      <c r="NT53" s="32"/>
    </row>
    <row r="54" spans="1:384" ht="2.4500000000000002" customHeight="1" thickTop="1" thickBot="1" x14ac:dyDescent="0.3">
      <c r="A54" s="192" t="s">
        <v>63</v>
      </c>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188"/>
      <c r="BG54" s="188"/>
      <c r="BH54" s="188"/>
      <c r="BI54" s="188"/>
      <c r="BJ54" s="188"/>
      <c r="BK54" s="188"/>
      <c r="BL54" s="188"/>
      <c r="BM54" s="188"/>
      <c r="BN54" s="188"/>
      <c r="BO54" s="188"/>
      <c r="BP54" s="188"/>
      <c r="BQ54" s="188"/>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216"/>
      <c r="EQ54" s="217"/>
      <c r="ER54" s="217"/>
      <c r="ES54" s="217"/>
      <c r="ET54" s="217"/>
      <c r="EU54" s="217"/>
      <c r="EV54" s="217"/>
      <c r="EW54" s="217"/>
      <c r="EX54" s="217"/>
      <c r="EY54" s="217"/>
      <c r="EZ54" s="217"/>
      <c r="FA54" s="217"/>
      <c r="FB54" s="217"/>
      <c r="FC54" s="217"/>
      <c r="FD54" s="217"/>
      <c r="FE54" s="217"/>
      <c r="FF54" s="217"/>
      <c r="FG54" s="217"/>
      <c r="FH54" s="217"/>
      <c r="FI54" s="217"/>
      <c r="FJ54" s="217"/>
      <c r="FK54" s="217"/>
      <c r="FL54" s="217"/>
      <c r="FM54" s="217"/>
      <c r="FN54" s="217"/>
      <c r="FO54" s="217"/>
      <c r="FP54" s="217"/>
      <c r="FQ54" s="217"/>
      <c r="FR54" s="217"/>
      <c r="FS54" s="217"/>
      <c r="FT54" s="217"/>
      <c r="FU54" s="217"/>
      <c r="FV54" s="217"/>
      <c r="FW54" s="217"/>
      <c r="FX54" s="217"/>
      <c r="FY54" s="217"/>
      <c r="FZ54" s="217"/>
      <c r="GA54" s="217"/>
      <c r="GB54" s="217"/>
      <c r="GC54" s="217"/>
      <c r="GD54" s="217"/>
      <c r="GE54" s="217"/>
      <c r="GF54" s="217"/>
      <c r="GG54" s="217"/>
      <c r="GH54" s="217"/>
      <c r="GI54" s="217"/>
      <c r="GJ54" s="217"/>
      <c r="GK54" s="217"/>
      <c r="GL54" s="217"/>
      <c r="GM54" s="217"/>
      <c r="GN54" s="217"/>
      <c r="GO54" s="217"/>
      <c r="GP54" s="217"/>
      <c r="GQ54" s="217"/>
      <c r="GR54" s="217"/>
      <c r="GS54" s="217"/>
      <c r="GT54" s="217"/>
      <c r="GU54" s="217"/>
      <c r="GV54" s="217"/>
      <c r="GW54" s="217"/>
      <c r="GX54" s="217"/>
      <c r="GY54" s="217"/>
      <c r="GZ54" s="217"/>
      <c r="HA54" s="217"/>
      <c r="HB54" s="217"/>
      <c r="HC54" s="217"/>
      <c r="HD54" s="217"/>
      <c r="HE54" s="217"/>
      <c r="HF54" s="217"/>
      <c r="HG54" s="217"/>
      <c r="HH54" s="217"/>
      <c r="HI54" s="217"/>
      <c r="HJ54" s="217"/>
      <c r="HK54" s="217"/>
      <c r="HL54" s="217"/>
      <c r="HM54" s="217"/>
      <c r="HN54" s="217"/>
      <c r="HO54" s="217"/>
      <c r="HP54" s="217"/>
      <c r="HQ54" s="217"/>
      <c r="HR54" s="217"/>
      <c r="HS54" s="217"/>
      <c r="HT54" s="217"/>
      <c r="HU54" s="217"/>
      <c r="HV54" s="217"/>
      <c r="HW54" s="217"/>
      <c r="HX54" s="217"/>
      <c r="HY54" s="217"/>
      <c r="HZ54" s="217"/>
      <c r="IA54" s="217"/>
      <c r="IB54" s="217"/>
      <c r="IC54" s="217"/>
      <c r="ID54" s="217"/>
      <c r="IE54" s="217"/>
      <c r="IF54" s="217"/>
      <c r="IG54" s="217"/>
      <c r="IH54" s="217"/>
      <c r="II54" s="217"/>
      <c r="IJ54" s="217"/>
      <c r="IK54" s="217"/>
      <c r="IL54" s="217"/>
      <c r="IM54" s="217"/>
      <c r="IN54" s="217"/>
      <c r="IO54" s="217"/>
      <c r="IP54" s="217"/>
      <c r="IQ54" s="217"/>
      <c r="IR54" s="217"/>
      <c r="IS54" s="217"/>
      <c r="IT54" s="217"/>
      <c r="IU54" s="217"/>
      <c r="IV54" s="217"/>
      <c r="IW54" s="217"/>
      <c r="IX54" s="217"/>
      <c r="IY54" s="217"/>
      <c r="IZ54" s="217"/>
      <c r="JA54" s="217"/>
      <c r="JB54" s="217"/>
      <c r="JC54" s="217"/>
      <c r="JD54" s="217"/>
      <c r="JE54" s="217"/>
      <c r="JF54" s="217"/>
      <c r="JG54" s="217"/>
      <c r="JH54" s="217"/>
      <c r="JI54" s="217"/>
      <c r="JJ54" s="217"/>
      <c r="JK54" s="217"/>
      <c r="JL54" s="217"/>
      <c r="JM54" s="217"/>
      <c r="JN54" s="217"/>
      <c r="JO54" s="217"/>
      <c r="JP54" s="217"/>
      <c r="JQ54" s="217"/>
      <c r="JR54" s="217"/>
      <c r="JS54" s="217"/>
      <c r="JT54" s="217"/>
      <c r="JU54" s="217"/>
      <c r="JV54" s="217"/>
      <c r="JW54" s="217"/>
      <c r="JX54" s="217"/>
      <c r="JY54" s="217"/>
      <c r="JZ54" s="217"/>
      <c r="KA54" s="217"/>
      <c r="KB54" s="217"/>
      <c r="KC54" s="217"/>
      <c r="KD54" s="217"/>
      <c r="KE54" s="217"/>
      <c r="KF54" s="217"/>
      <c r="KG54" s="217"/>
      <c r="KH54" s="217"/>
      <c r="KI54" s="217"/>
      <c r="KJ54" s="217"/>
      <c r="KK54" s="217"/>
      <c r="KL54" s="217"/>
      <c r="KM54" s="217"/>
      <c r="KN54" s="217"/>
      <c r="KO54" s="217"/>
      <c r="KP54" s="217"/>
      <c r="KQ54" s="217"/>
      <c r="KR54" s="217"/>
      <c r="KS54" s="217"/>
      <c r="KT54" s="217"/>
      <c r="KU54" s="217"/>
      <c r="KV54" s="217"/>
      <c r="KW54" s="217"/>
      <c r="KX54" s="217"/>
      <c r="KY54" s="217"/>
      <c r="KZ54" s="217"/>
      <c r="LA54" s="217"/>
      <c r="LB54" s="217"/>
      <c r="LC54" s="217"/>
      <c r="LD54" s="217"/>
      <c r="LE54" s="217"/>
      <c r="LF54" s="217"/>
      <c r="LG54" s="217"/>
      <c r="LH54" s="217"/>
      <c r="LI54" s="217"/>
      <c r="LJ54" s="217"/>
      <c r="LK54" s="217"/>
      <c r="LL54" s="217"/>
      <c r="LM54" s="217"/>
      <c r="LN54" s="217"/>
      <c r="LO54" s="217"/>
      <c r="LP54" s="217"/>
      <c r="LQ54" s="217"/>
      <c r="LR54" s="217"/>
      <c r="LS54" s="217"/>
      <c r="LT54" s="217"/>
      <c r="LU54" s="217"/>
      <c r="LV54" s="217"/>
      <c r="LW54" s="217"/>
      <c r="LX54" s="217"/>
      <c r="LY54" s="217"/>
      <c r="LZ54" s="217"/>
      <c r="MA54" s="217"/>
      <c r="MB54" s="217"/>
      <c r="MC54" s="217"/>
      <c r="MD54" s="217"/>
      <c r="ME54" s="217"/>
      <c r="MF54" s="217"/>
      <c r="MG54" s="217"/>
      <c r="MH54" s="217"/>
      <c r="MI54" s="217"/>
      <c r="MJ54" s="217"/>
      <c r="MK54" s="217"/>
      <c r="ML54" s="217"/>
      <c r="MM54" s="217"/>
      <c r="MN54" s="217"/>
      <c r="MO54" s="217"/>
      <c r="MP54" s="217"/>
      <c r="MQ54" s="217"/>
      <c r="MR54" s="217"/>
      <c r="MS54" s="217"/>
      <c r="MT54" s="217"/>
      <c r="MU54" s="217"/>
      <c r="MV54" s="217"/>
      <c r="MW54" s="217"/>
      <c r="MX54" s="217"/>
      <c r="MY54" s="217"/>
      <c r="MZ54" s="217"/>
      <c r="NA54" s="217"/>
      <c r="NB54" s="217"/>
      <c r="NC54" s="217"/>
      <c r="ND54" s="217"/>
      <c r="NE54" s="217"/>
      <c r="NF54" s="217"/>
      <c r="NG54" s="217"/>
      <c r="NH54" s="217"/>
      <c r="NI54" s="217"/>
      <c r="NJ54" s="217"/>
      <c r="NK54" s="217"/>
      <c r="NL54" s="217"/>
      <c r="NM54" s="217"/>
      <c r="NN54" s="217"/>
      <c r="NO54" s="217"/>
      <c r="NP54" s="217"/>
      <c r="NQ54" s="217"/>
      <c r="NR54" s="217"/>
      <c r="NS54" s="217"/>
      <c r="NT54" s="218"/>
    </row>
    <row r="55" spans="1:384" s="12" customFormat="1" ht="23.25" customHeight="1" thickBot="1" x14ac:dyDescent="0.3">
      <c r="A55" s="231"/>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19"/>
      <c r="ER55" s="219"/>
      <c r="ES55" s="219"/>
      <c r="ET55" s="219"/>
      <c r="EU55" s="219"/>
      <c r="EV55" s="219"/>
      <c r="EW55" s="219"/>
      <c r="EX55" s="219"/>
      <c r="EY55" s="219"/>
      <c r="EZ55" s="219"/>
      <c r="FA55" s="219"/>
      <c r="FB55" s="219"/>
      <c r="FC55" s="219"/>
      <c r="FD55" s="219"/>
      <c r="FE55" s="219"/>
      <c r="FF55" s="219"/>
      <c r="FG55" s="219"/>
      <c r="FH55" s="219"/>
      <c r="FI55" s="219"/>
      <c r="FJ55" s="219"/>
      <c r="FK55" s="219"/>
      <c r="FL55" s="219"/>
      <c r="FM55" s="219"/>
      <c r="FN55" s="219"/>
      <c r="FO55" s="219"/>
      <c r="FP55" s="219"/>
      <c r="FQ55" s="219"/>
      <c r="FR55" s="219"/>
      <c r="FS55" s="219"/>
      <c r="FT55" s="219"/>
      <c r="FU55" s="219"/>
      <c r="FV55" s="219"/>
      <c r="FW55" s="219"/>
      <c r="FX55" s="219"/>
      <c r="FY55" s="219"/>
      <c r="FZ55" s="219"/>
      <c r="GA55" s="219"/>
      <c r="GB55" s="219"/>
      <c r="GC55" s="219"/>
      <c r="GD55" s="219"/>
      <c r="GE55" s="219"/>
      <c r="GF55" s="219"/>
      <c r="GG55" s="219"/>
      <c r="GH55" s="219"/>
      <c r="GI55" s="219"/>
      <c r="GJ55" s="219"/>
      <c r="GK55" s="219"/>
      <c r="GL55" s="219"/>
      <c r="GM55" s="219"/>
      <c r="GN55" s="219"/>
      <c r="GO55" s="219"/>
      <c r="GP55" s="219"/>
      <c r="GQ55" s="219"/>
      <c r="GR55" s="219"/>
      <c r="GS55" s="219"/>
      <c r="GT55" s="219"/>
      <c r="GU55" s="219"/>
      <c r="GV55" s="219"/>
      <c r="GW55" s="219"/>
      <c r="GX55" s="219"/>
      <c r="GY55" s="219"/>
      <c r="GZ55" s="219"/>
      <c r="HA55" s="219"/>
      <c r="HB55" s="219"/>
      <c r="HC55" s="219"/>
      <c r="HD55" s="219"/>
      <c r="HE55" s="219"/>
      <c r="HF55" s="219"/>
      <c r="HG55" s="219"/>
      <c r="HH55" s="219"/>
      <c r="HI55" s="219"/>
      <c r="HJ55" s="219"/>
      <c r="HK55" s="219"/>
      <c r="HL55" s="219"/>
      <c r="HM55" s="219"/>
      <c r="HN55" s="219"/>
      <c r="HO55" s="219"/>
      <c r="HP55" s="219"/>
      <c r="HQ55" s="219"/>
      <c r="HR55" s="219"/>
      <c r="HS55" s="219"/>
      <c r="HT55" s="219"/>
      <c r="HU55" s="219"/>
      <c r="HV55" s="219"/>
      <c r="HW55" s="219"/>
      <c r="HX55" s="219"/>
      <c r="HY55" s="219"/>
      <c r="HZ55" s="219"/>
      <c r="IA55" s="219"/>
      <c r="IB55" s="219"/>
      <c r="IC55" s="219"/>
      <c r="ID55" s="219"/>
      <c r="IE55" s="219"/>
      <c r="IF55" s="219"/>
      <c r="IG55" s="219"/>
      <c r="IH55" s="219"/>
      <c r="II55" s="219"/>
      <c r="IJ55" s="219"/>
      <c r="IK55" s="219"/>
      <c r="IL55" s="219"/>
      <c r="IM55" s="219"/>
      <c r="IN55" s="219"/>
      <c r="IO55" s="219"/>
      <c r="IP55" s="219"/>
      <c r="IQ55" s="219"/>
      <c r="IR55" s="219"/>
      <c r="IS55" s="219"/>
      <c r="IT55" s="219"/>
      <c r="IU55" s="219"/>
      <c r="IV55" s="219"/>
      <c r="IW55" s="219"/>
      <c r="IX55" s="219"/>
      <c r="IY55" s="219"/>
      <c r="IZ55" s="219"/>
      <c r="JA55" s="219"/>
      <c r="JB55" s="219"/>
      <c r="JC55" s="219"/>
      <c r="JD55" s="219"/>
      <c r="JE55" s="219"/>
      <c r="JF55" s="219"/>
      <c r="JG55" s="219"/>
      <c r="JH55" s="219"/>
      <c r="JI55" s="219"/>
      <c r="JJ55" s="219"/>
      <c r="JK55" s="219"/>
      <c r="JL55" s="219"/>
      <c r="JM55" s="219"/>
      <c r="JN55" s="219"/>
      <c r="JO55" s="219"/>
      <c r="JP55" s="219"/>
      <c r="JQ55" s="219"/>
      <c r="JR55" s="219"/>
      <c r="JS55" s="219"/>
      <c r="JT55" s="219"/>
      <c r="JU55" s="219"/>
      <c r="JV55" s="219"/>
      <c r="JW55" s="219"/>
      <c r="JX55" s="219"/>
      <c r="JY55" s="219"/>
      <c r="JZ55" s="219"/>
      <c r="KA55" s="219"/>
      <c r="KB55" s="219"/>
      <c r="KC55" s="219"/>
      <c r="KD55" s="219"/>
      <c r="KE55" s="219"/>
      <c r="KF55" s="219"/>
      <c r="KG55" s="219"/>
      <c r="KH55" s="219"/>
      <c r="KI55" s="219"/>
      <c r="KJ55" s="219"/>
      <c r="KK55" s="219"/>
      <c r="KL55" s="219"/>
      <c r="KM55" s="219"/>
      <c r="KN55" s="219"/>
      <c r="KO55" s="219"/>
      <c r="KP55" s="219"/>
      <c r="KQ55" s="219"/>
      <c r="KR55" s="219"/>
      <c r="KS55" s="219"/>
      <c r="KT55" s="219"/>
      <c r="KU55" s="219"/>
      <c r="KV55" s="219"/>
      <c r="KW55" s="219"/>
      <c r="KX55" s="219"/>
      <c r="KY55" s="219"/>
      <c r="KZ55" s="219"/>
      <c r="LA55" s="219"/>
      <c r="LB55" s="219"/>
      <c r="LC55" s="219"/>
      <c r="LD55" s="219"/>
      <c r="LE55" s="219"/>
      <c r="LF55" s="219"/>
      <c r="LG55" s="219"/>
      <c r="LH55" s="219"/>
      <c r="LI55" s="219"/>
      <c r="LJ55" s="219"/>
      <c r="LK55" s="219"/>
      <c r="LL55" s="219"/>
      <c r="LM55" s="219"/>
      <c r="LN55" s="219"/>
      <c r="LO55" s="219"/>
      <c r="LP55" s="219"/>
      <c r="LQ55" s="219"/>
      <c r="LR55" s="219"/>
      <c r="LS55" s="219"/>
      <c r="LT55" s="219"/>
      <c r="LU55" s="219"/>
      <c r="LV55" s="219"/>
      <c r="LW55" s="219"/>
      <c r="LX55" s="219"/>
      <c r="LY55" s="219"/>
      <c r="LZ55" s="219"/>
      <c r="MA55" s="219"/>
      <c r="MB55" s="219"/>
      <c r="MC55" s="219"/>
      <c r="MD55" s="219"/>
      <c r="ME55" s="219"/>
      <c r="MF55" s="219"/>
      <c r="MG55" s="219"/>
      <c r="MH55" s="219"/>
      <c r="MI55" s="219"/>
      <c r="MJ55" s="219"/>
      <c r="MK55" s="219"/>
      <c r="ML55" s="219"/>
      <c r="MM55" s="219"/>
      <c r="MN55" s="219"/>
      <c r="MO55" s="219"/>
      <c r="MP55" s="219"/>
      <c r="MQ55" s="219"/>
      <c r="MR55" s="219"/>
      <c r="MS55" s="219"/>
      <c r="MT55" s="219"/>
      <c r="MU55" s="219"/>
      <c r="MV55" s="219"/>
      <c r="MW55" s="219"/>
      <c r="MX55" s="219"/>
      <c r="MY55" s="219"/>
      <c r="MZ55" s="219"/>
      <c r="NA55" s="219"/>
      <c r="NB55" s="219"/>
      <c r="NC55" s="219"/>
      <c r="ND55" s="219"/>
      <c r="NE55" s="219"/>
      <c r="NF55" s="219"/>
      <c r="NG55" s="219"/>
      <c r="NH55" s="219"/>
      <c r="NI55" s="219"/>
      <c r="NJ55" s="219"/>
      <c r="NK55" s="219"/>
      <c r="NL55" s="219"/>
      <c r="NM55" s="219"/>
      <c r="NN55" s="219"/>
      <c r="NO55" s="219"/>
      <c r="NP55" s="219"/>
      <c r="NQ55" s="219"/>
      <c r="NR55" s="219"/>
      <c r="NS55" s="219"/>
      <c r="NT55" s="225" t="s">
        <v>24</v>
      </c>
    </row>
    <row r="56" spans="1:384" x14ac:dyDescent="0.25">
      <c r="A56" s="19"/>
      <c r="B56" s="8"/>
      <c r="C56" s="8"/>
      <c r="D56" s="8"/>
      <c r="E56" s="8"/>
      <c r="F56" s="8"/>
      <c r="G56" s="20"/>
      <c r="H56" s="8"/>
      <c r="I56" s="20"/>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row>
    <row r="57" spans="1:384" x14ac:dyDescent="0.25">
      <c r="A57" s="247"/>
      <c r="B57" s="247"/>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c r="BR57" s="247"/>
      <c r="BS57" s="247"/>
      <c r="BT57" s="247"/>
      <c r="BU57" s="247"/>
      <c r="BV57" s="247"/>
      <c r="BW57" s="247"/>
      <c r="BX57" s="247"/>
      <c r="BY57" s="247"/>
      <c r="BZ57" s="247"/>
      <c r="CA57" s="247"/>
      <c r="CB57" s="247"/>
      <c r="CC57" s="247"/>
      <c r="CD57" s="247"/>
      <c r="CE57" s="247"/>
      <c r="CF57" s="247"/>
      <c r="CG57" s="247"/>
      <c r="CH57" s="247"/>
      <c r="CI57" s="247"/>
      <c r="CJ57" s="247"/>
      <c r="CK57" s="247"/>
      <c r="CL57" s="247"/>
      <c r="CM57" s="247"/>
      <c r="CN57" s="247"/>
      <c r="CO57" s="247"/>
      <c r="CP57" s="247"/>
      <c r="CQ57" s="247"/>
      <c r="CR57" s="247"/>
      <c r="CS57" s="247"/>
      <c r="CT57" s="247"/>
      <c r="CU57" s="247"/>
      <c r="CV57" s="247"/>
      <c r="CW57" s="247"/>
      <c r="CX57" s="247"/>
      <c r="CY57" s="247"/>
      <c r="CZ57" s="247"/>
      <c r="DA57" s="247"/>
      <c r="DB57" s="247"/>
      <c r="DC57" s="247"/>
      <c r="DD57" s="247"/>
      <c r="DE57" s="247"/>
      <c r="DF57" s="247"/>
      <c r="DG57" s="247"/>
      <c r="DH57" s="247"/>
      <c r="DI57" s="247"/>
      <c r="DJ57" s="247"/>
      <c r="DK57" s="247"/>
      <c r="DL57" s="247"/>
      <c r="DM57" s="247"/>
      <c r="DN57" s="247"/>
      <c r="DO57" s="247"/>
      <c r="DP57" s="247"/>
      <c r="DQ57" s="247"/>
      <c r="DR57" s="247"/>
      <c r="DS57" s="247"/>
      <c r="DT57" s="247"/>
      <c r="DU57" s="247"/>
      <c r="DV57" s="247"/>
      <c r="DW57" s="247"/>
      <c r="DX57" s="247"/>
      <c r="DY57" s="247"/>
      <c r="DZ57" s="247"/>
      <c r="EA57" s="247"/>
      <c r="EB57" s="247"/>
      <c r="EC57" s="247"/>
      <c r="ED57" s="247"/>
      <c r="EE57" s="247"/>
      <c r="EF57" s="247"/>
      <c r="EG57" s="247"/>
      <c r="EH57" s="247"/>
      <c r="EI57" s="247"/>
      <c r="EJ57" s="247"/>
      <c r="EK57" s="247"/>
      <c r="EL57" s="247"/>
      <c r="EM57" s="247"/>
      <c r="EN57" s="247"/>
      <c r="EO57" s="247"/>
      <c r="EP57" s="247"/>
    </row>
  </sheetData>
  <sheetProtection algorithmName="SHA-512" hashValue="znSXkHU9H7i9jA3hk4F0EusPGFytrbYAV60aOaPK1GCu/YoqU0/j1lxOfuA4VvnZvOSHACA89np/hIfU99JvAw==" saltValue="9/9aexPBPfVnL27OV+i+nA==" spinCount="100000" sheet="1" objects="1" scenarios="1" sort="0" autoFilter="0" pivotTables="0"/>
  <autoFilter ref="A15:K52"/>
  <mergeCells count="112">
    <mergeCell ref="JT14:JX15"/>
    <mergeCell ref="GU14:GY15"/>
    <mergeCell ref="HB14:HF15"/>
    <mergeCell ref="HI14:HM15"/>
    <mergeCell ref="HP14:HT15"/>
    <mergeCell ref="HW14:IA15"/>
    <mergeCell ref="ID14:IH15"/>
    <mergeCell ref="A57:EP57"/>
    <mergeCell ref="IK14:IO15"/>
    <mergeCell ref="IR14:IV15"/>
    <mergeCell ref="IY14:JC15"/>
    <mergeCell ref="JF14:JJ15"/>
    <mergeCell ref="FE14:FI15"/>
    <mergeCell ref="FL14:FP15"/>
    <mergeCell ref="FS14:FW15"/>
    <mergeCell ref="FZ14:GD15"/>
    <mergeCell ref="GG14:GK15"/>
    <mergeCell ref="GN14:GR15"/>
    <mergeCell ref="DO14:DS15"/>
    <mergeCell ref="DV14:DZ15"/>
    <mergeCell ref="EC14:EG15"/>
    <mergeCell ref="EJ14:EN15"/>
    <mergeCell ref="EQ14:EU15"/>
    <mergeCell ref="JT13:JX13"/>
    <mergeCell ref="N14:R15"/>
    <mergeCell ref="U14:Y15"/>
    <mergeCell ref="AB14:AF15"/>
    <mergeCell ref="AI14:AM15"/>
    <mergeCell ref="AP14:AT15"/>
    <mergeCell ref="AW14:BA15"/>
    <mergeCell ref="BD14:BH15"/>
    <mergeCell ref="BK14:BO15"/>
    <mergeCell ref="BR14:BV15"/>
    <mergeCell ref="ID13:IH13"/>
    <mergeCell ref="IK13:IO13"/>
    <mergeCell ref="IR13:IV13"/>
    <mergeCell ref="IY13:JC13"/>
    <mergeCell ref="JF13:JJ13"/>
    <mergeCell ref="JM13:JQ13"/>
    <mergeCell ref="EX14:FB15"/>
    <mergeCell ref="BY14:CC15"/>
    <mergeCell ref="CF14:CJ15"/>
    <mergeCell ref="CM14:CQ15"/>
    <mergeCell ref="CT14:CX15"/>
    <mergeCell ref="DA14:DE15"/>
    <mergeCell ref="DH14:DL15"/>
    <mergeCell ref="JM14:JQ15"/>
    <mergeCell ref="DH13:DL13"/>
    <mergeCell ref="DO13:DS13"/>
    <mergeCell ref="DV13:DZ13"/>
    <mergeCell ref="EC13:EG13"/>
    <mergeCell ref="EJ13:EN13"/>
    <mergeCell ref="HW13:IA13"/>
    <mergeCell ref="EX13:FB13"/>
    <mergeCell ref="FE13:FI13"/>
    <mergeCell ref="FL13:FP13"/>
    <mergeCell ref="FS13:FW13"/>
    <mergeCell ref="FZ13:GD13"/>
    <mergeCell ref="GG13:GK13"/>
    <mergeCell ref="GN13:GR13"/>
    <mergeCell ref="GU13:GY13"/>
    <mergeCell ref="HB13:HF13"/>
    <mergeCell ref="HI13:HM13"/>
    <mergeCell ref="HP13:HT13"/>
    <mergeCell ref="KA13:KE13"/>
    <mergeCell ref="KH13:KL13"/>
    <mergeCell ref="KA14:KE15"/>
    <mergeCell ref="KH14:KL15"/>
    <mergeCell ref="KO13:KS13"/>
    <mergeCell ref="BK13:BO13"/>
    <mergeCell ref="A10:B10"/>
    <mergeCell ref="F10:K10"/>
    <mergeCell ref="A11:K11"/>
    <mergeCell ref="J13:K13"/>
    <mergeCell ref="N13:R13"/>
    <mergeCell ref="U13:Y13"/>
    <mergeCell ref="AB13:AF13"/>
    <mergeCell ref="AI13:AM13"/>
    <mergeCell ref="AP13:AT13"/>
    <mergeCell ref="AW13:BA13"/>
    <mergeCell ref="BD13:BH13"/>
    <mergeCell ref="EQ13:EU13"/>
    <mergeCell ref="BR13:BV13"/>
    <mergeCell ref="BY13:CC13"/>
    <mergeCell ref="CF13:CJ13"/>
    <mergeCell ref="CM13:CQ13"/>
    <mergeCell ref="CT13:CX13"/>
    <mergeCell ref="DA13:DE13"/>
    <mergeCell ref="H7:I7"/>
    <mergeCell ref="MZ13:ND13"/>
    <mergeCell ref="NG13:NK13"/>
    <mergeCell ref="NN13:NR13"/>
    <mergeCell ref="MZ14:ND15"/>
    <mergeCell ref="NG14:NK15"/>
    <mergeCell ref="NN14:NR15"/>
    <mergeCell ref="ME13:MI13"/>
    <mergeCell ref="ML13:MP13"/>
    <mergeCell ref="MS13:MW13"/>
    <mergeCell ref="ME14:MI15"/>
    <mergeCell ref="ML14:MP15"/>
    <mergeCell ref="MS14:MW15"/>
    <mergeCell ref="LJ13:LN13"/>
    <mergeCell ref="LQ13:LU13"/>
    <mergeCell ref="LX13:MB13"/>
    <mergeCell ref="LJ14:LN15"/>
    <mergeCell ref="LQ14:LU15"/>
    <mergeCell ref="LX14:MB15"/>
    <mergeCell ref="KV13:KZ13"/>
    <mergeCell ref="LC13:LG13"/>
    <mergeCell ref="KO14:KS15"/>
    <mergeCell ref="KV14:KZ15"/>
    <mergeCell ref="LC14:LG15"/>
  </mergeCells>
  <conditionalFormatting sqref="H53">
    <cfRule type="expression" dxfId="14" priority="17">
      <formula>$H53="M"</formula>
    </cfRule>
  </conditionalFormatting>
  <conditionalFormatting sqref="A53:NT53 N16:NT52">
    <cfRule type="expression" dxfId="13" priority="16">
      <formula>MOD(ROW(),2)=0</formula>
    </cfRule>
    <cfRule type="expression" dxfId="12" priority="15">
      <formula>AND($A16&gt;=0,MOD($A16,1)=0,$A16&lt;&gt;"")</formula>
    </cfRule>
  </conditionalFormatting>
  <conditionalFormatting sqref="S13:NT53">
    <cfRule type="expression" dxfId="11" priority="14">
      <formula>WEEKDAY(S$12,2)=6</formula>
    </cfRule>
    <cfRule type="expression" dxfId="10" priority="13">
      <formula>WEEKDAY(S$12,2)=7</formula>
    </cfRule>
  </conditionalFormatting>
  <conditionalFormatting sqref="N16:NT53">
    <cfRule type="expression" dxfId="9" priority="12">
      <formula>N$12=TODAY()</formula>
    </cfRule>
    <cfRule type="expression" dxfId="8" priority="11">
      <formula>AND(N$12&gt;=$G16,N$12&lt;=$I16,$M16&lt;&gt;"")</formula>
    </cfRule>
    <cfRule type="expression" dxfId="7" priority="10">
      <formula>AND(N$12&gt;=$G16,N$12&lt;=$I16,$M16&lt;&gt;"",$A16&gt;=0,MOD($A16,1)=0,$A16&lt;&gt;"")</formula>
    </cfRule>
    <cfRule type="expression" dxfId="6" priority="9">
      <formula>AND(N$12&gt;=$G16,N$12&lt;=$M16,$M16&lt;&gt;"",$J16&lt;&gt;0)</formula>
    </cfRule>
    <cfRule type="expression" dxfId="5" priority="8">
      <formula>AND($H16="M",$G16=N$12)</formula>
    </cfRule>
  </conditionalFormatting>
  <conditionalFormatting sqref="K53">
    <cfRule type="iconSet" priority="7">
      <iconSet iconSet="3Symbols" showValue="0">
        <cfvo type="percent" val="0"/>
        <cfvo type="num" val="0"/>
        <cfvo type="num" val="0"/>
      </iconSet>
    </cfRule>
  </conditionalFormatting>
  <conditionalFormatting sqref="H16:H52">
    <cfRule type="expression" dxfId="4" priority="6">
      <formula>$H16="M"</formula>
    </cfRule>
  </conditionalFormatting>
  <conditionalFormatting sqref="A16:H52 J16:M52">
    <cfRule type="expression" dxfId="3" priority="4">
      <formula>AND($A16&gt;=0,MOD($A16,1)=0,$A16&lt;&gt;"")</formula>
    </cfRule>
    <cfRule type="expression" dxfId="2" priority="5">
      <formula>MOD(ROW(),2)=0</formula>
    </cfRule>
  </conditionalFormatting>
  <conditionalFormatting sqref="K16:K52">
    <cfRule type="iconSet" priority="3">
      <iconSet iconSet="3Symbols" showValue="0">
        <cfvo type="percent" val="0"/>
        <cfvo type="num" val="$L$6"/>
        <cfvo type="num" val="$L$5"/>
      </iconSet>
    </cfRule>
  </conditionalFormatting>
  <conditionalFormatting sqref="I16:I52">
    <cfRule type="expression" dxfId="1" priority="1">
      <formula>AND($A16&gt;=0,MOD($A16,1)=0,$A16&lt;&gt;"")</formula>
    </cfRule>
    <cfRule type="expression" dxfId="0" priority="2">
      <formula>MOD(ROW(),2)=0</formula>
    </cfRule>
  </conditionalFormatting>
  <dataValidations count="8">
    <dataValidation type="list" allowBlank="1" showInputMessage="1" showErrorMessage="1" sqref="B16:B53">
      <formula1>Aufgabe</formula1>
    </dataValidation>
    <dataValidation type="list" allowBlank="1" showInputMessage="1" showErrorMessage="1" sqref="F16:F53">
      <formula1>Wer</formula1>
    </dataValidation>
    <dataValidation type="list" allowBlank="1" showInputMessage="1" showErrorMessage="1" sqref="J16:J53">
      <formula1>Status</formula1>
    </dataValidation>
    <dataValidation type="list" allowBlank="1" showInputMessage="1" showErrorMessage="1" sqref="C16:C53">
      <formula1>Benu1</formula1>
    </dataValidation>
    <dataValidation type="list" allowBlank="1" showInputMessage="1" showErrorMessage="1" sqref="D16:D53">
      <formula1>Benu2</formula1>
    </dataValidation>
    <dataValidation type="list" allowBlank="1" showInputMessage="1" showErrorMessage="1" sqref="E16:E53">
      <formula1>Benu3</formula1>
    </dataValidation>
    <dataValidation type="list" allowBlank="1" showInputMessage="1" showErrorMessage="1" sqref="G16:G53">
      <formula1>Datum1</formula1>
    </dataValidation>
    <dataValidation type="list" allowBlank="1" showInputMessage="1" showErrorMessage="1" sqref="H16:H53">
      <formula1>Dauer</formula1>
    </dataValidation>
  </dataValidations>
  <printOptions horizontalCentered="1"/>
  <pageMargins left="0.39370078740157483" right="0.39370078740157483" top="0.78740157480314965" bottom="0.78740157480314965" header="0.31496062992125984" footer="0.31496062992125984"/>
  <pageSetup paperSize="9" scale="42" orientation="landscape" r:id="rId1"/>
  <headerFooter>
    <oddHeader>&amp;LMusterprojekt Nr.815_x000D_Hans Muster&amp;RWeber - MeineVorlagen.com_x000D_9500 Wil, Schweiz_x000D_info@meinevorlagen.com</oddHeader>
    <oddFooter>&amp;L&amp;12&amp;T || &amp;D  || &amp;Z&amp;F</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D709"/>
  </sheetPr>
  <dimension ref="A1"/>
  <sheetViews>
    <sheetView showGridLines="0" workbookViewId="0">
      <selection activeCell="I23" sqref="I23"/>
    </sheetView>
  </sheetViews>
  <sheetFormatPr baseColWidth="10" defaultRowHeight="15" x14ac:dyDescent="0.25"/>
  <cols>
    <col min="1" max="1" width="11.5703125" customWidth="1"/>
  </cols>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D709"/>
  </sheetPr>
  <dimension ref="A1"/>
  <sheetViews>
    <sheetView showGridLines="0" workbookViewId="0">
      <selection activeCell="E23" sqref="E23"/>
    </sheetView>
  </sheetViews>
  <sheetFormatPr baseColWidth="10" defaultRowHeight="15" x14ac:dyDescent="0.25"/>
  <cols>
    <col min="1" max="1" width="12" customWidth="1"/>
  </cols>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14</vt:i4>
      </vt:variant>
    </vt:vector>
  </HeadingPairs>
  <TitlesOfParts>
    <vt:vector size="20" baseType="lpstr">
      <vt:lpstr>Einführung</vt:lpstr>
      <vt:lpstr>Stammdaten</vt:lpstr>
      <vt:lpstr>Projektplan_4M</vt:lpstr>
      <vt:lpstr>Projektplan_12M</vt:lpstr>
      <vt:lpstr>Projektplan_9M</vt:lpstr>
      <vt:lpstr>Projektplan_24M</vt:lpstr>
      <vt:lpstr>Aufgabe</vt:lpstr>
      <vt:lpstr>Benu1</vt:lpstr>
      <vt:lpstr>Benu2</vt:lpstr>
      <vt:lpstr>Benu3</vt:lpstr>
      <vt:lpstr>Datum1</vt:lpstr>
      <vt:lpstr>Dauer</vt:lpstr>
      <vt:lpstr>Einführung!Druckbereich</vt:lpstr>
      <vt:lpstr>Projektplan_12M!Druckbereich</vt:lpstr>
      <vt:lpstr>Projektplan_4M!Druckbereich</vt:lpstr>
      <vt:lpstr>Stammdaten!Druckbereich</vt:lpstr>
      <vt:lpstr>Feiertage</vt:lpstr>
      <vt:lpstr>Next</vt:lpstr>
      <vt:lpstr>Status</vt:lpstr>
      <vt:lpstr>Wer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Projektplan / Projektablaufplan</dc:title>
  <dc:subject>Terminplan-Projektplan</dc:subject>
  <dc:creator>www.MeineVorlagen.com</dc:creator>
  <cp:keywords>Terminplan; Projektplan; Projektzeitplan; Excel Vorlage,; Ablaufplan</cp:keywords>
  <cp:lastModifiedBy>Simon Weber</cp:lastModifiedBy>
  <cp:lastPrinted>2014-03-08T17:16:18Z</cp:lastPrinted>
  <dcterms:created xsi:type="dcterms:W3CDTF">2013-04-07T16:40:48Z</dcterms:created>
  <dcterms:modified xsi:type="dcterms:W3CDTF">2015-10-19T17:26:33Z</dcterms:modified>
  <cp:category>Terminplan; Projektplan</cp:category>
  <cp:version>2.0</cp:version>
</cp:coreProperties>
</file>